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9020" windowHeight="11850" activeTab="0"/>
  </bookViews>
  <sheets>
    <sheet name="РРО района 2012г" sheetId="1" r:id="rId1"/>
  </sheets>
  <definedNames/>
  <calcPr fullCalcOnLoad="1"/>
</workbook>
</file>

<file path=xl/sharedStrings.xml><?xml version="1.0" encoding="utf-8"?>
<sst xmlns="http://schemas.openxmlformats.org/spreadsheetml/2006/main" count="1291" uniqueCount="679">
  <si>
    <t xml:space="preserve">1) 01.01.2006,
2) 10.07.1992 3) 04.08.2005
4) 30.12.2005
5) 01.04.2009                 6) 01.01.2009                           7) 01.02.2011г </t>
  </si>
  <si>
    <t xml:space="preserve">1)  не установлен
2) не установлен 3) 31.12.2010
4) не установлен
5)  не установлен                   6)  Не установлен                                7) 31.12.2011г </t>
  </si>
  <si>
    <t>10</t>
  </si>
  <si>
    <t>2. Расходные обязательства по обеспечению выполнения функций (содержанию) подведомственных бюджетных учреждений</t>
  </si>
  <si>
    <t>07</t>
  </si>
  <si>
    <t>05</t>
  </si>
  <si>
    <t xml:space="preserve">1)Закон Российской Федерации от 19 апреля 1991 года N 1032-1 "О занятости населения в Российской Федерации", 2) Постановление администрации Шарангского района № 93 от 03.10.2011г. "Об утверждении районной Программы организации общественных оплачиваемых работ и временного трудоустройства на территории Шарангского района в 2012 году"
</t>
  </si>
  <si>
    <t>1) 22.04.2006г 2) 01.01.2012г.</t>
  </si>
  <si>
    <t>1) не установлена 2) 31.12.2012г.</t>
  </si>
  <si>
    <t>098 0204</t>
  </si>
  <si>
    <t>202 6700</t>
  </si>
  <si>
    <t>Иные межбюджетные трансферты  на поддержка мер по обеспечению сбалансированности бюджетов</t>
  </si>
  <si>
    <t>Иные межбюджетные трансферты на увеличение оплаты труда работников муниципальных учреждений и органов местного самоуправления</t>
  </si>
  <si>
    <t>Иные межбюджетные трансферты по РЦП "Организация общественных оплачиваемых работ и временного трудоустройства на территории Шарангского района в 2012 году"."</t>
  </si>
  <si>
    <t xml:space="preserve">Иные межбюджетные трансферты на обеспечение мероприятий по капитальному ремонту многоквартирных домов </t>
  </si>
  <si>
    <t>Иные межбюджетные трансферты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</si>
  <si>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Иные межбюджетные трансферты на улучшение жилищных условий граждан, переселяемых из аварийного жилищного фонда</t>
  </si>
  <si>
    <t>Иные межбюджетные трансферты по РЦП"Переселение граждан,проживающих в ветхом и непригодном для проживания жилом фонде,расположенном на территории Шарангского района"          на 2011-2012гг.</t>
  </si>
  <si>
    <t xml:space="preserve">244              </t>
  </si>
  <si>
    <t xml:space="preserve">002 0401             </t>
  </si>
  <si>
    <t>2. Расходные обязательства по обеспечению выполнения функций казенных учреждений, в том числе по оказанию муниципальных услуг (выполнению работ) физическим и (или) юридическим лицам</t>
  </si>
  <si>
    <t xml:space="preserve">1) Федеральный закон от 06.10.2003 № 131-ФЗ "Об общих принципах организации местного самоуправления в Российской Федерации" 2) Федеральный закон от 04.12.2007 № 329-ФЗ "О физической культуре и спорте в Российской Федерации" 3) Постановление Правительства Российской Федерации от 11.01.2006 № 7 "О федеральной целевой программе "Развитие физической культуры и спорта в Российской Федерации на 2006 - 2015 годы"4)   Закон НО №76-З от 11.06.2009г. "О физической культуре и спорте в НО" </t>
  </si>
  <si>
    <t>Закупка товаров, работ, услуг в целях содержания казенных учреждений</t>
  </si>
  <si>
    <t>08   08   11   11</t>
  </si>
  <si>
    <t>04   04     02   02</t>
  </si>
  <si>
    <t>452 9900           520 5200            482 9900       520 5400</t>
  </si>
  <si>
    <t>110          110           110    110</t>
  </si>
  <si>
    <t>08     11</t>
  </si>
  <si>
    <t>04        02</t>
  </si>
  <si>
    <t>452 9900           482 9900</t>
  </si>
  <si>
    <t>240         240</t>
  </si>
  <si>
    <t>6</t>
  </si>
  <si>
    <t>8</t>
  </si>
  <si>
    <t>1.</t>
  </si>
  <si>
    <t>1.1.</t>
  </si>
  <si>
    <t>07      08</t>
  </si>
  <si>
    <t>09            04</t>
  </si>
  <si>
    <t>795 0400               795 0400</t>
  </si>
  <si>
    <t xml:space="preserve">1) Закон Российской Федерации от 10.07.1992 № 3266-1 "Об образовании" 2) Закон НО от 04.08.2005 № 96-З "Об утверждении комплексной областной целевой программы развития образования в НО на 2006-2010 годы"
3) Закон НО от 30.12.2005 № 212-З "О социальной поддержке отдельных категорий граждан в целях реализации их права на образование"
4) Постановление Правительства НО от 15.10.2008г. № 468 "Об оплате труда работников государственных образовательных учреждений НО, а также иных государственных учреждений НО, учредителем которых является Министерство образования НО" 5)Постановление администрации Шарангского района  от 27.10.2008г. №83 "Об утверждении Положения об оплате труда работников муниципальных образовательных учреждений Шарангского района НО"   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</si>
  <si>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30.12.2004 № 210-ФЗ "Об основах регулирования тарифов организаций коммунального комплекса"</t>
  </si>
  <si>
    <t>1) не установлена
2) не установлена</t>
  </si>
  <si>
    <t>Управление сельского хозяйства</t>
  </si>
  <si>
    <t>2.11.</t>
  </si>
  <si>
    <t>2.12.</t>
  </si>
  <si>
    <t>2.13.</t>
  </si>
  <si>
    <t>РЦП "Ипотечное жилищное кредитование населения Шарангского района НО " на 2012-2020годы</t>
  </si>
  <si>
    <t>Решение ЗС Шарангского района № 98 от 14.11.2011г. "Об утверждении районной целевой программы "Ипотечное жилищное кредитование населения Шарангского района НО" на 2012-2020гг.</t>
  </si>
  <si>
    <t>01.01.2012г</t>
  </si>
  <si>
    <t>31.12.2020г</t>
  </si>
  <si>
    <t>1) 01.01.00;
2) 01.01.06;
3) 01.01.08;
4) 08.09.06</t>
  </si>
  <si>
    <t xml:space="preserve">
2) 31.12.08
</t>
  </si>
  <si>
    <t xml:space="preserve">1)не установлена </t>
  </si>
  <si>
    <t>Наименование муниципальной услуги (работы)</t>
  </si>
  <si>
    <t>Код муниципальной услуги (работы)</t>
  </si>
  <si>
    <t>5</t>
  </si>
  <si>
    <t>7</t>
  </si>
  <si>
    <t>9</t>
  </si>
  <si>
    <t xml:space="preserve">Расходы на выплаты
персоналу   органа
местного самоуправления            
</t>
  </si>
  <si>
    <t xml:space="preserve">Закупка   товаров,
работ,   услуг   в
целях   содержания
органа            
местного самоуправления            
</t>
  </si>
  <si>
    <t xml:space="preserve">Иные расходы      </t>
  </si>
  <si>
    <t>х</t>
  </si>
  <si>
    <t>01      01</t>
  </si>
  <si>
    <t>06     06</t>
  </si>
  <si>
    <t>0020401                 5205400</t>
  </si>
  <si>
    <t>120   120</t>
  </si>
  <si>
    <t xml:space="preserve">1) Федеральный закон от 06.10.2003 № 131-ФЗ "Об общих принципах организации местного самоуправления в Российской Федерации"
</t>
  </si>
  <si>
    <t>Решение Земского собрания Шарангского района от 13.12.2010г. №137 "Об утверждении РЦП "Дети-сироты" на 2011-2013гг</t>
  </si>
  <si>
    <t>1) Постановление Правительства Нижегородской области от 3.10.2008 № 434 "О государственной поддержки агропромышленного комплекса Нижегородской области в 2009 году" 2) Постановление Правительства Нижегородской области от 11.11.2009г. № 826 "О государственной поддержке агропромышленного комплекса Нижегородской области в 2010-2012гг."</t>
  </si>
  <si>
    <t xml:space="preserve">1)  01.01.2009г
2) 01.01.2010,
</t>
  </si>
  <si>
    <t>07          07                 07                   07                      07</t>
  </si>
  <si>
    <t>02             02                   02                     02                  02</t>
  </si>
  <si>
    <t xml:space="preserve">420 9906      423 9902            520 5200             520 5400                        795 0800          </t>
  </si>
  <si>
    <t xml:space="preserve">08          08       08             08                  10           </t>
  </si>
  <si>
    <t>01         01            01          01              03</t>
  </si>
  <si>
    <t>441 9900                 520 5200          520 5400               795 0801          505 3300</t>
  </si>
  <si>
    <t>4. Расходные обязательства по предоставлению субсидий бюджетным учреждениям, а также некоммерческим организациям (за исключением государственных учреждений) на оказание данными организациями государственных услуг (выполнение работ)</t>
  </si>
  <si>
    <t xml:space="preserve">Субсидии  на финансовое обеспечение муниципального задания на оказание муниципальных услуг (выполнение работ) МБОУ ДОД Шарангская детская школа искусств
</t>
  </si>
  <si>
    <t>Субсидии на обеспечение жильем молодых семей в рамках областной целевой программы "Обеспечение жильем молодых семей в НО" на период 2011-2013годов</t>
  </si>
  <si>
    <t>522 1303</t>
  </si>
  <si>
    <t>522 5300</t>
  </si>
  <si>
    <t xml:space="preserve">1) Федеральный закон от 06.10.2003 № 131-ФЗ "Об общих принципах организации местного самоуправления в Российской Федерации" 2)Постановление Администрации Шарангского района №34 от 05.04.2010г. "Об утверждении порядка использования бюджетных ассигнований резервного  фонда администрации Шарангского района
</t>
  </si>
  <si>
    <t>1) 18.10.99;
2) 01.01.2010г.</t>
  </si>
  <si>
    <t>Межбюджетные трансферты в рамках районной целевой программы "Пожарная безопасность объектов и населенных пунктов Шарангского района на 2011-2014 годы"</t>
  </si>
  <si>
    <t>1) Федеральный закон от 06.10.2003 № 131-ФЗ "Об общих принципах организации местного самоуправления в Российской Федерации"
2) Закона Нижегородской области от 30.12.05 № 212-З "О социальной поддержке отдельных категорий граждан в целях реализации их права на образование", статьи 5, 11</t>
  </si>
  <si>
    <t>1)не установлена 2) 31.12.2013г.</t>
  </si>
  <si>
    <t>1) Федеральный закон от 06.10.2003 № 131-ФЗ "Об общих принципах организации местного самоуправления в Российской Федерации"
2) Закон Нижегородской области от 14.07.05 №89-З "О межбюджетных отношениях в Нижегородской области", статья 7, статья 13.1;
3) Постановление Администрации Шарангского района  №132 от 01.12.2010г. "Об утверждении целевой программы "Пожарная безопасность объектов и населенных пунктов Шарангского муниципального района"</t>
  </si>
  <si>
    <t>Субвенция на осуществление государственных полномочий по проведению аттестации педагогических и руководящих работников муниципальных образовательных учреждений</t>
  </si>
  <si>
    <t>260 0400</t>
  </si>
  <si>
    <t>522 6002</t>
  </si>
  <si>
    <t>522 8008</t>
  </si>
  <si>
    <t>522 8006</t>
  </si>
  <si>
    <t>522 8004</t>
  </si>
  <si>
    <t>522 8005</t>
  </si>
  <si>
    <t>522 8010</t>
  </si>
  <si>
    <t>002 0405</t>
  </si>
  <si>
    <t>001 4000</t>
  </si>
  <si>
    <t>218 0100</t>
  </si>
  <si>
    <t>795 0300</t>
  </si>
  <si>
    <t>303 0200</t>
  </si>
  <si>
    <t>Капитальный ремонт муниципального жилищного фонда</t>
  </si>
  <si>
    <t>350 0200</t>
  </si>
  <si>
    <t>522 6500</t>
  </si>
  <si>
    <t>351 0300</t>
  </si>
  <si>
    <t>351 0500</t>
  </si>
  <si>
    <t>795 0709</t>
  </si>
  <si>
    <t>514 0500</t>
  </si>
  <si>
    <t>444 0200</t>
  </si>
  <si>
    <t>1) Федеральный закон от 06.10.2003 № 131-ФЗ "Об общих принципах организации местного самоуправления в Российской Федерации"</t>
  </si>
  <si>
    <t>Иные расходы</t>
  </si>
  <si>
    <t>1) 01.01.2010г. 2) 01.01.2009г</t>
  </si>
  <si>
    <t>1) 31.12.2011г 2) не установлена</t>
  </si>
  <si>
    <t xml:space="preserve">1)Постановление Правительства Нижегродской области от 21.05.2010г. №294 "Об утверждении региональной адресной программы "Переселение граждан из аварийного жилищного фонда на территории Нижегородской области на 2010 - 2011 годы". 2)Решение ЗС Шарангского района №45 от 28.11.2008г. "О межбюджетных отношениях в Шарангском районе"    </t>
  </si>
  <si>
    <t xml:space="preserve">1)Постановление Правительства Нижегородской области от 11.02.2010г. №56 "Об утверждении региональной адресной программы "Проведение капитального ремонта многоквартирных домов в 2010 - 2011 годах на территории Нижегородской области"   2) Решение ЗС Шарангского района №45 от 28.11.2008г. "О межбюджетных отношениях в Шарангском районе"    </t>
  </si>
  <si>
    <t xml:space="preserve">1) Бюджетный кодекс Российской Федерации от 31.07.98 № 145-ФЗ, статья 135, абзацы 1, 2;
2) Закон Нижегородской области от 14.07.05 №89-З "О межбюджетных отношениях в Нижегородской области", статья 7, статья 9, пункт 2 3)Решение ЗС Шарангского района №45 от 28.11.2008г. "О межбюджетных отношениях в Шарангском районе"    </t>
  </si>
  <si>
    <t>005</t>
  </si>
  <si>
    <t xml:space="preserve">  Федеральный закон от 06.10.2003 № 131-ФЗ "Об общих принципах организации местного самоуправления в Российской Федерации"
</t>
  </si>
  <si>
    <t xml:space="preserve"> не установлена
</t>
  </si>
  <si>
    <t>31.12.2014г</t>
  </si>
  <si>
    <t>Глава администрации:</t>
  </si>
  <si>
    <t>1) Федеральный закон от 06.10.2003 № 131-ФЗ "Об общих принципах организации местного самоуправления в Российской Федерации" 2) Решение Земского собрания Шарангского района   от 24.12.2009г.гг. № 70 "Об утверждении районной целевой программы "Социальнная поддержка инвалидов в Шарангском районе" на 2010-2013гг"</t>
  </si>
  <si>
    <t xml:space="preserve"> 1) Указ  Президента Российской Федерации от 7 мая 2008 года № 714 "Об обеспечении жильем ветеранов Великой Отечественной войны 1941 - 1945 годов" 2) Федеральный закон от 12 января 1995 года № 5-ФЗ "О ветеранах" 3)Закон Нижегородской области от 07.07.2006г. №68-З"О формах и порядке предоставления мер социальной поддержки по обеспечению жильем  отдельных категорий граждан в Нижегородской области"</t>
  </si>
  <si>
    <t>521 0301</t>
  </si>
  <si>
    <t>610</t>
  </si>
  <si>
    <t>Расходы на выплаты персоналу казенных учреждений</t>
  </si>
  <si>
    <t>512 9700</t>
  </si>
  <si>
    <t>240</t>
  </si>
  <si>
    <t>З.</t>
  </si>
  <si>
    <t>Резервный фонд Администрации Шарангского района</t>
  </si>
  <si>
    <t>870</t>
  </si>
  <si>
    <t>01 01</t>
  </si>
  <si>
    <t>06   06</t>
  </si>
  <si>
    <t>0020401          0020401</t>
  </si>
  <si>
    <t>852     880</t>
  </si>
  <si>
    <t>01    01</t>
  </si>
  <si>
    <t>06       13</t>
  </si>
  <si>
    <t xml:space="preserve">0020401            0920305  </t>
  </si>
  <si>
    <t>880</t>
  </si>
  <si>
    <t xml:space="preserve">1)  не установлена
2)   не установлена 3)  не установлена                               4)   не установлена  </t>
  </si>
  <si>
    <t>1) Федеральный закон от 06.10.2003 № 131-ФЗ "Об общих принципах организации местного самоуправления в Российской Федерации"
2) Закон Российской Федерации от 27.12.1991 № 2124-1 "О средствах массовой информации"3) Постановление Правительства Нижегородской области от 19.05.2006 № 176 "О порядке оказания финансовой поддержки средствам массовой информации Нижегородской области"          4) Постановление Администрации Шарангского района  от 01.11.2008г. №93 "Об оплате труда работников муниципальных средств массовой информации"</t>
  </si>
  <si>
    <t>2.3.</t>
  </si>
  <si>
    <t>Иные межбюджетные трансферты</t>
  </si>
  <si>
    <t>04</t>
  </si>
  <si>
    <t>017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</si>
  <si>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</si>
  <si>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Оздоровление детей за счет субвенции из областного бюджета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</si>
  <si>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</si>
  <si>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Отдел культуры</t>
  </si>
  <si>
    <t>Прочие мероприятия по благоустройству городских округов и поселений</t>
  </si>
  <si>
    <t>Постановение Администрации Шарангского района № 132 от 01.12.2010г. "Об утверждении целевой программы "Пожарная безопасность объектов и населенных пунктов Шарангского муниципального района"</t>
  </si>
  <si>
    <t>1) Федеральный закон от 06.10.2003 № 131-ФЗ "Об общих принципах организации местного самоуправления в Российской Федерации" 2) Решение Земского собрания Шарангского района   от 18.11.2010гг. №125 Об утверждении целевой программы "Семья на 2011-2013гг."</t>
  </si>
  <si>
    <t>Иные межбюджетные трансферты на обеспечение земельных участков под  малоэтажное жилищное строительство инженерной и дорожной  инфраструктурой в рамках реализации  ОЦП «Стимулирование малоэтажного жилищного строительства в Нижегородской области на 2011-2013 годы»</t>
  </si>
  <si>
    <t>Расходы за счет средств фонда на поддержку территорий</t>
  </si>
  <si>
    <t>092 0311</t>
  </si>
  <si>
    <t>1008820</t>
  </si>
  <si>
    <t>505 3401</t>
  </si>
  <si>
    <t>505 8600</t>
  </si>
  <si>
    <t>2.4.</t>
  </si>
  <si>
    <t>1.5.</t>
  </si>
  <si>
    <t>1.6.</t>
  </si>
  <si>
    <t>1.7.</t>
  </si>
  <si>
    <t>1.8.</t>
  </si>
  <si>
    <t>1.9.</t>
  </si>
  <si>
    <t>1.10.</t>
  </si>
  <si>
    <t>1.11.</t>
  </si>
  <si>
    <t>1)Постановление Правительства Российской Федерации от 31.01.2009  № 80 "Об утверждении правил предоставления в 2009-2011 годах субсидий из федерального бюджета бюджетам субъектов Российской Федерации на поддержку отдельных подотраслей растениеводства"  
2) Постановление Правительства Нижегородской области от 3.10.2008 № 434 "О государственной поддержки агропромышленного комплекса Нижегородской области в 2009 году" 3) Постановление Правительства Нижегородской области от 11.11.2009г. № 826 "О государственной поддержке агропромышленного комплекса Нижегородской области в 2010-2012гг."</t>
  </si>
  <si>
    <t xml:space="preserve">1) 01.01.2009  2) 01.01.2009г
3) 01.01.2010,
</t>
  </si>
  <si>
    <t>1) 31.12.2011  2) 31.12.2009г.
3)
31.12.2012г</t>
  </si>
  <si>
    <t>Постановление Правительства НО от 23.05.2005г. №320 "Об утверждении правил финансового обеспечения переданных исполнительно-распорядительных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РФ"</t>
  </si>
  <si>
    <t>23.05.2005г.</t>
  </si>
  <si>
    <t>1) не установлена  2) 31.12.2011г</t>
  </si>
  <si>
    <t>31.12.2011г</t>
  </si>
  <si>
    <t>1) 01.01.00;
2) 01.01.06
3) 01.01.09</t>
  </si>
  <si>
    <t>1) не установлена
2) 31.12.08г  3) не установлена</t>
  </si>
  <si>
    <t>тыс.рублей</t>
  </si>
  <si>
    <t>№</t>
  </si>
  <si>
    <t>530</t>
  </si>
  <si>
    <t>Функционирование органов в сфере национальной безопасности и правоохранительной деятельности</t>
  </si>
  <si>
    <t>РЦПСемья" на 2011-2014гг</t>
  </si>
  <si>
    <t>РМЦП "Ветераны боевых действий" на 2011-2014 годы</t>
  </si>
  <si>
    <t>РМЦП "Старшее поколение" на 2010-2013 годы</t>
  </si>
  <si>
    <t>РМЦП "Социальная поддержка инвалидов в Шарангском районе" на 2010-2013 годы</t>
  </si>
  <si>
    <t>Расходы на оказание других видов социальной помощи, оказываемой в субъектах Российской Федерации и муниципальных образованиях, многодетным семьям, семьям, имеющим детей-инвалидов, и другим гражданам.</t>
  </si>
  <si>
    <t>РЦП "Обеспечение жильем молодых семей в Шарангском районе НО" на период 2011-2013гг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</si>
  <si>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</si>
  <si>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Областная целевая программа  "Ипотечное жилищное кредитование населения Нижегородской области" на 2009 -2011 годы</t>
  </si>
  <si>
    <t>14</t>
  </si>
  <si>
    <t>2.</t>
  </si>
  <si>
    <t>2.1.</t>
  </si>
  <si>
    <t>Подпрограмма "Обеспечение жильем молодых семей"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</si>
  <si>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</si>
  <si>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Отдельные мероприятия в области автомобильного транспорта</t>
  </si>
  <si>
    <t>Б</t>
  </si>
  <si>
    <t>Расходные обязательства по социальному обеспечению населения</t>
  </si>
  <si>
    <t>082</t>
  </si>
  <si>
    <t>Мероприятия в области сельскохозяйственного производства</t>
  </si>
  <si>
    <t>026</t>
  </si>
  <si>
    <t>501</t>
  </si>
  <si>
    <t>Областная целевая программа "Развитие социальной и инженерной инфраструктуры как основы повышения качества жизни населения Нижегородской области на 2009 год"</t>
  </si>
  <si>
    <t>014</t>
  </si>
  <si>
    <t>Управление финансов</t>
  </si>
  <si>
    <t>2013 год</t>
  </si>
  <si>
    <t>487</t>
  </si>
  <si>
    <t>330</t>
  </si>
  <si>
    <t>Ежемесячное денежное вознаграждение за классное руководство</t>
  </si>
  <si>
    <t>2011 год
 ( план )</t>
  </si>
  <si>
    <t>2011 год
(факт )</t>
  </si>
  <si>
    <t>2014 год</t>
  </si>
  <si>
    <t>Расходные обязательства по оказанию муниципальных услуг</t>
  </si>
  <si>
    <t>1. Расходные обязательства по содержанию органа местного самоуправления</t>
  </si>
  <si>
    <t>520 5400</t>
  </si>
  <si>
    <t>540</t>
  </si>
  <si>
    <t>002 0401</t>
  </si>
  <si>
    <t>092 0305</t>
  </si>
  <si>
    <t>795 1004</t>
  </si>
  <si>
    <t>Обеспечение мероприятий по капитальному ремонту многоквартирных домов</t>
  </si>
  <si>
    <t>098 0201</t>
  </si>
  <si>
    <t>098 0304</t>
  </si>
  <si>
    <t>795 0503</t>
  </si>
  <si>
    <t>102 0102</t>
  </si>
  <si>
    <t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</si>
  <si>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795 0704</t>
  </si>
  <si>
    <t>795 1001</t>
  </si>
  <si>
    <t>795 1002</t>
  </si>
  <si>
    <t>795 1003</t>
  </si>
  <si>
    <t>795 1005</t>
  </si>
  <si>
    <t>Социальные выплаты гражданам, кроме публичных нормативных социальных выплат</t>
  </si>
  <si>
    <t>516 0130</t>
  </si>
  <si>
    <t xml:space="preserve">05 </t>
  </si>
  <si>
    <t xml:space="preserve">1) не установлена  2)не установлена  </t>
  </si>
  <si>
    <t>1.16.</t>
  </si>
  <si>
    <t>1.17.</t>
  </si>
  <si>
    <t>421 9901</t>
  </si>
  <si>
    <t>Модернизация региональных систем общего образования за счет средств федерального бюджета</t>
  </si>
  <si>
    <t>436 2101</t>
  </si>
  <si>
    <t>795 1007</t>
  </si>
  <si>
    <t>1) не установлена  2)не установлена  3) не установлена</t>
  </si>
  <si>
    <t>1)не установлена
2)  не установлена
3)  не установлена                     4)  не установлена  
5)  не установлена               6) не установлена</t>
  </si>
  <si>
    <t xml:space="preserve">1) не установлена
2)не установлена        3) не установлена
 </t>
  </si>
  <si>
    <t>01.01.2009г</t>
  </si>
  <si>
    <t>1) Постановление Правительства НО от 11.01.2000г. №28 "О мерах по развитию системы ипотечного жилищного кредитования в РФ" 2) Постановление Правительства НО № 548 от 30.07.2009г. "Об утверждении ОЦП "Ипотечное жилищное кредитование населения НО" на 2009-2011г.</t>
  </si>
  <si>
    <t>4.1. Предоставление субсидий бюджетным учреждениям</t>
  </si>
  <si>
    <t>4.1.1.</t>
  </si>
  <si>
    <t>услуги по созданию и поддержке муниципальных музеев, в том числе по обеспечению пополнения и сохранности музейных фондов</t>
  </si>
  <si>
    <t>4.1.2</t>
  </si>
  <si>
    <t>4.1.4</t>
  </si>
  <si>
    <t>4.1.5</t>
  </si>
  <si>
    <t>услуги по организации библиотечного обслуживания населения межпоселенческими библиотеками, комплектования и обеспечения сохранности их библиотечных фондов</t>
  </si>
  <si>
    <t>Услуги по предоставлению дополнительного образования детей в учреждениях образования</t>
  </si>
  <si>
    <t>услуги по организации и проведению концертных программ, фестивалей, смотров, конкурсов, конференций, презентаций, концертов, тематических кинопоказов, творческих встреч, юбилейных вечеров, церемоний вручений премий, праздников, акций и других культурно-массовых мероприятий</t>
  </si>
  <si>
    <t>Областная целевая программа "Развитие агропромышленного комплекса в Нижегородской области" на 2008-2012 годы" (Мероприятия)</t>
  </si>
  <si>
    <t>Подпрограмма "Развитие и поддержка малых форм хозяйствования в агропромышленном комплексе Нижегородской области" на 2008-2012 годы"</t>
  </si>
  <si>
    <t>Земское собрание Шарангского района</t>
  </si>
  <si>
    <t>Администрация Шарангского района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</si>
  <si>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</si>
  <si>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Резервные фонды местных администраций</t>
  </si>
  <si>
    <t>Мероприятия по землеустройству и землепользованию</t>
  </si>
  <si>
    <t>01      01              03</t>
  </si>
  <si>
    <t>04     04                  09</t>
  </si>
  <si>
    <t>002 0401                 002 0800                   302 9900</t>
  </si>
  <si>
    <t>120   120              120</t>
  </si>
  <si>
    <t>852     880                  880</t>
  </si>
  <si>
    <t xml:space="preserve">01  01            01          </t>
  </si>
  <si>
    <t xml:space="preserve">04   04                    13              </t>
  </si>
  <si>
    <t>Постановление Администрации Шарангского района от 03.05.2006г. №36 "Об утверждении положения о порядке формирования и расходования резервного фонда   Шарангского района по предупреждению и ликвидации ЧС"</t>
  </si>
  <si>
    <t xml:space="preserve">04     </t>
  </si>
  <si>
    <t xml:space="preserve">12          </t>
  </si>
  <si>
    <t xml:space="preserve">340 0300                   </t>
  </si>
  <si>
    <t xml:space="preserve">244                 </t>
  </si>
  <si>
    <t>РЦП "Пожарная безопасность объектов и населенных пунктов Шарангского района на 2011-2014 годы"</t>
  </si>
  <si>
    <t>810</t>
  </si>
  <si>
    <t>411</t>
  </si>
  <si>
    <t>630</t>
  </si>
  <si>
    <t>4. Расходные обязательства по предоставлению субсидий бюджетным  учреждениям, а также некоммерческим организациям (за исключением муниципальных учреждений) на оказание данными организациями муниципальных услуг (выполнение работ)</t>
  </si>
  <si>
    <t>4.2. Предоставление субсидий некоммерческим организациям (за исключением муниципальных учреждений)</t>
  </si>
  <si>
    <t>4.2.1.</t>
  </si>
  <si>
    <t>Г</t>
  </si>
  <si>
    <t>Расходные обязательства по предоставлению субсидий юридическим лицам (кроме государственных учреждений), индивидульным предпринимателям, физическим лицам - производителям товаров, работ, услуг</t>
  </si>
  <si>
    <t>Государственная поддержка в сфере средств массовой информации</t>
  </si>
  <si>
    <t>Субсидия  МУП Шарангское телевидение "Истоки"</t>
  </si>
  <si>
    <t>Субсидия  МУП Редакция газеты "Знамя победы"</t>
  </si>
  <si>
    <t>1) не установлена</t>
  </si>
  <si>
    <t>Районный отдел образования</t>
  </si>
  <si>
    <t>Обеспечение деятельности подведомственных учреждений за счет субвенции из областного бюджета на осуществление отдельных гос.полномоий по воспитанию и обучению детей-инвалидов в дошкольных образовательных учреждениях</t>
  </si>
  <si>
    <t>не установлена</t>
  </si>
  <si>
    <t>Постановление Администрации Шарангского района от 05.04.2010г. №34 "Об утверждении порядка использования бюджетных ассигнований резервного фонда Администрации Шарангского района"</t>
  </si>
  <si>
    <t xml:space="preserve">01.01.2010г. </t>
  </si>
  <si>
    <t>057</t>
  </si>
  <si>
    <t>08</t>
  </si>
  <si>
    <t>Поддержка элитного семеноводства</t>
  </si>
  <si>
    <t>Областная целевая программа "Сохранение и восстановление плодородия почв земель сельскохозяйственного назначения и агроландшафтов в Нижегородской области" на 2009-2012 годы</t>
  </si>
  <si>
    <t>12</t>
  </si>
  <si>
    <t>09</t>
  </si>
  <si>
    <t>003</t>
  </si>
  <si>
    <t>006</t>
  </si>
  <si>
    <t>1) Федеральный закон от 06.10.2003 № 131-ФЗ "Об общих принципах организации местного самоуправления Российской Федерации"  п.3.ст.15;</t>
  </si>
  <si>
    <t>1) Федеральный закон от 06.10.2003 № 131-ФЗ "Об общих принципах организации местного самоуправления в Российской Федерации"
2) Федеральный конституционный закон от 30.05.2001 № 3-ФКЗ "О чрезвычайном положении"
3) Федеральный закон от 21.12.1994 № 68-ФЗ "О защите населения и территорий от чрезвычайных ситуаций природного и техногенного характера"         4) Закон Нижегородской области от 04.01.1996 № 17-З "О защите населения и территорий Нижегородской области от чрезвычайных ситуаций природного и техногенного характера"     
5) Постановление Правительства Нижегородской области от 11.04.2006 № 116 "Об утверждении Положения о порядке формирования и расходования целевого финансового резерва для предупреждения и ликвидации чрезвычайных ситуаций и последствий стихийных бедствий" 6)Постановление Администрации Шарангского района № 36 от 03.05.2006г. "Об утверждении положения о порядке формирования и расходования резервного фондаШарангского района по предупреждению и ликвидации чрезвычайных ситуаций"</t>
  </si>
  <si>
    <t>511</t>
  </si>
  <si>
    <t>001 3600</t>
  </si>
  <si>
    <t xml:space="preserve">08    </t>
  </si>
  <si>
    <t xml:space="preserve">002 0401               </t>
  </si>
  <si>
    <t xml:space="preserve">120   </t>
  </si>
  <si>
    <t>Постановление Администрации Шарангского района №116 от 08.11.2010г."Об утверждении КРЦП "Профилактика безнадзорности и правонарушений несовершеннолетних в Шарангском районе на 2011-2013г"</t>
  </si>
  <si>
    <t>01.01.2011г</t>
  </si>
  <si>
    <t>Мероприятия в области строительства, архитектуры и градостроительства</t>
  </si>
  <si>
    <t>Субсидии отдельным общественным организациям и иным некоммерческим объединениям</t>
  </si>
  <si>
    <t xml:space="preserve">1)Закон Нижегородской области от 3 мая 2006 года N 38-З "Об утверждении областной целевой программы "Социально-экономическая поддержка молодых специалистов, работающих в учреждениях образования и здравоохранения Нижегородской области" на 2006 - 2020 годы";
2) Бюджетный кодекс Российской Федерации от 31.07.98 №145-ФЗ, статья 135, абзац 6;
3) Закон Нижегородской области от 14.07.05 №89-З "О межбюджетных отношениях в Нижегородской области", статья 7, статья 13.1  </t>
  </si>
  <si>
    <t xml:space="preserve">1) 16.05.2006г. 2) 01.01.00;
3) 01.01.06   </t>
  </si>
  <si>
    <t xml:space="preserve">1)не установлена 2) не установлена
3) 31.12.08   </t>
  </si>
  <si>
    <t>1.2.</t>
  </si>
  <si>
    <t>1.3.</t>
  </si>
  <si>
    <t>01.01.2009г.</t>
  </si>
  <si>
    <t>500</t>
  </si>
  <si>
    <t>13</t>
  </si>
  <si>
    <t>Прочие выплаты по обязательствам государства</t>
  </si>
  <si>
    <t>1.4.</t>
  </si>
  <si>
    <t>3.2.</t>
  </si>
  <si>
    <t>3.3.</t>
  </si>
  <si>
    <t>3.4.</t>
  </si>
  <si>
    <t>3.5.</t>
  </si>
  <si>
    <t>3.6.</t>
  </si>
  <si>
    <t>3.7.</t>
  </si>
  <si>
    <t>3.8.</t>
  </si>
  <si>
    <t>3.9.</t>
  </si>
  <si>
    <t>1.13.</t>
  </si>
  <si>
    <t>1.14.</t>
  </si>
  <si>
    <t>1.15.</t>
  </si>
  <si>
    <t>Постановление Правительства НО № 57 от 07.02.2011г."Об утверждении порядка использования  бюджетных ассигнований фонда на поддержку территорий"</t>
  </si>
  <si>
    <t xml:space="preserve">1) Распоряжение Правительства Нижегородской области от 7 октября 2011 года N 2053-р "О принятии мер по увеличению на 6,5 процента оплаты труда работников органов исполнительной власти, государственных казенных, бюджетных и автономных учреждений Нижегородской области" 2) Распоряжение Администрации Шарангского района  от 21.10.2011г. № 599 "О принятии мер по увеличению на 6,5 процента оплаты труда работников органов местного самоуправления,  муниципальных учреждений  Шарангского района"
</t>
  </si>
  <si>
    <t>1) 01.10.2011г. 2) 01.10.2011г</t>
  </si>
  <si>
    <t>1) не установлена2) не установлен</t>
  </si>
  <si>
    <t>Субсидии на увеличение оплаты труда работников муниципальных учреждений образования, здравоохранения, физической культуры и спорта, культуры</t>
  </si>
  <si>
    <t xml:space="preserve"> Положение о предоставлении бюджетам муниципальных районов и городских округов Нижегородской области субсидий на увеличение оплаты труда работников муниципальных учреждений образования, здравоохранения, физической культуры и спорта, культуры.</t>
  </si>
  <si>
    <t>01.10.2011г</t>
  </si>
  <si>
    <t>ОЦП "Социально-экономическая поддержка молодых специалистов , работающих в учреждениях  образования, здравоохранения, спорта и культуры Нижегородской области" на 2006-2020 годы</t>
  </si>
  <si>
    <t>522 0405</t>
  </si>
  <si>
    <t>Закон НО №121-З от 07.09.2007г."О наделении органов местного самоуправления муниципальных районов и городских округов НО государственными полномочиями по осуществлению денежных выплат и выплат вознаграждения отдельным категориям граждан"</t>
  </si>
  <si>
    <t>01.01.2008г</t>
  </si>
  <si>
    <t>01  05  05   08   10           11</t>
  </si>
  <si>
    <t>04  02   03   01   06         02</t>
  </si>
  <si>
    <t>520 1500   521 1500   520 1500   520 1500   520 1500       520 1500</t>
  </si>
  <si>
    <t>017   017   017   017   017        017</t>
  </si>
  <si>
    <t>08    11</t>
  </si>
  <si>
    <t>01             02</t>
  </si>
  <si>
    <t>520 5200                  520 5200</t>
  </si>
  <si>
    <t>017            017</t>
  </si>
  <si>
    <t>05 05  05  05</t>
  </si>
  <si>
    <t xml:space="preserve">03   03    03    03    </t>
  </si>
  <si>
    <t>600 0101                 600 0201            600 0301    600 0501</t>
  </si>
  <si>
    <t xml:space="preserve">017            017             017           017             </t>
  </si>
  <si>
    <t xml:space="preserve">На награждение победителей областного конкурса на звание "Самый благоустроенный населенный пункт Нижегородской области" </t>
  </si>
  <si>
    <t>А</t>
  </si>
  <si>
    <t>Расходные обязательства по оказанию государственных услуг</t>
  </si>
  <si>
    <t>1. Расходные обязательства по содержанию центрального аппарата и территориальных органов</t>
  </si>
  <si>
    <t>06</t>
  </si>
  <si>
    <t>Реквизиты нормативного правового акта, договора, соглашения (тип, дата, номер, наименование), номер статьи, части, пункта, подпункта, абзаца</t>
  </si>
  <si>
    <t>Дата вступления в силу норматив-ного правового акта, договора, соглашения</t>
  </si>
  <si>
    <t>Дата окончания действия норматив-ного правового акта, договора, соглашения</t>
  </si>
  <si>
    <t>РЗ</t>
  </si>
  <si>
    <t>ПР</t>
  </si>
  <si>
    <t>ЦС</t>
  </si>
  <si>
    <t>ВР</t>
  </si>
  <si>
    <t>2012 год</t>
  </si>
  <si>
    <t>Всего</t>
  </si>
  <si>
    <t>БДО</t>
  </si>
  <si>
    <t>БПО</t>
  </si>
  <si>
    <t>1</t>
  </si>
  <si>
    <t>ИТОГО по субъектам бюджетного планирования</t>
  </si>
  <si>
    <t>001</t>
  </si>
  <si>
    <t>Д</t>
  </si>
  <si>
    <t>Расходные обязательства по предоставлению межбюджетных трансфертов</t>
  </si>
  <si>
    <t>Дотации</t>
  </si>
  <si>
    <t>1.1</t>
  </si>
  <si>
    <t>Дотации на выравнивание бюджетной обеспеченности поселений</t>
  </si>
  <si>
    <t>11</t>
  </si>
  <si>
    <t>01</t>
  </si>
  <si>
    <t>02</t>
  </si>
  <si>
    <t>Субвенции</t>
  </si>
  <si>
    <t>3.1.</t>
  </si>
  <si>
    <t>Субвенция на осуществление полномочий по первичному воинскому учету на территориях, где отсутствуют военные комиссариаты за счет средств областного бюджета</t>
  </si>
  <si>
    <t>03</t>
  </si>
  <si>
    <t xml:space="preserve">1) 01.01.00;
2) 01.01.06 3) 01.01.2009г
</t>
  </si>
  <si>
    <t>1) не установлена
2) 31.12.09  3) не установлена</t>
  </si>
  <si>
    <t xml:space="preserve">04   </t>
  </si>
  <si>
    <t xml:space="preserve">Субсидии  на финансовое обеспечение муниципального задания на оказание муниципальных услуг (выполнение работ) МБУК "Шарангский Дом  культуры и МБУК "Шарангская централизованная клубная система"
</t>
  </si>
  <si>
    <t xml:space="preserve">Субсидии  на финансовое обеспечение муниципального задания на оказание муниципальных услуг (выполнение работ) МБУК "Межпоселенческая централизованная библиотечная система" Шарангского района
</t>
  </si>
  <si>
    <t xml:space="preserve">Субсидии  на финансовое обеспечение муниципального задания на оказание муниципальных услуг (выполнение работ) МБУК Шарангский народный краеведческий музей
</t>
  </si>
  <si>
    <t>338 0000</t>
  </si>
  <si>
    <t>350 0300</t>
  </si>
  <si>
    <t>Мероприятия в области жилищного хозяйства</t>
  </si>
  <si>
    <t>600 0501</t>
  </si>
  <si>
    <t>Районная целевая программа "Кадры " на 2011-2015 годы</t>
  </si>
  <si>
    <t xml:space="preserve">002 0401          002 0401             092 0305                            </t>
  </si>
  <si>
    <t>31.12.2015г</t>
  </si>
  <si>
    <t>Постановление Администрации Шарангского района от 18.11.09.2010г.№126 "Об утверждении РЦП "Кадры" на 2011 - 2015 годы</t>
  </si>
  <si>
    <t>05 08          11</t>
  </si>
  <si>
    <t>02    01          02</t>
  </si>
  <si>
    <t>102 0102      102 0102                 102 0102</t>
  </si>
  <si>
    <t>411        003                          003</t>
  </si>
  <si>
    <t>РЦМП "Дети-сироты" на 2011-2013гг.</t>
  </si>
  <si>
    <t>795 0703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</si>
  <si>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</si>
  <si>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Мероприятия в области коммунального хозяйства</t>
  </si>
  <si>
    <t>Бюджетные инвестиции в объекты капитального строительства собственности муниципальных образований</t>
  </si>
  <si>
    <t>098 0101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</si>
  <si>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 средств государственной корпорации Фонд содействия реформированию жилищно-коммунального хозяйства</t>
  </si>
  <si>
    <t>098 0104</t>
  </si>
  <si>
    <t>520 2400</t>
  </si>
  <si>
    <t>Реализация региональных программ повышения эффективности бюджетных расходов</t>
  </si>
  <si>
    <t xml:space="preserve">1)  Федеральный закон от 06.10.2003 № 131-ФЗ "Об общих принципах организации местного самоуправления в Российской Федерации" 2)Решение ЗС Шарангского района №45 от 28.11.2008г. "О межбюджетных отношениях в Шарангском районе"    </t>
  </si>
  <si>
    <t>1)не установлена 2)не установлена</t>
  </si>
  <si>
    <t>522 0413</t>
  </si>
  <si>
    <t>Субсидия на обеспечение земельных участков под малоэтажное жилищное стрительство инженерной и дорожной инфраструктурой в рамках реализации ОЦП "Стимулирование малоэтажного жилищного строительства в НО на 2011-2013гг"</t>
  </si>
  <si>
    <t>Субсидия на проведение мероприятий по благоустройству территории муниципального района</t>
  </si>
  <si>
    <t xml:space="preserve"> Постановление Правительства НО № 857 от 11.11.2009г. "Об утверждении  Положения о предоставлении из областного бюджета грантов на награждение победителей смотра-конкурса на звание  "Самый благоустроенный населенный пункт Нижегородской области"</t>
  </si>
  <si>
    <t xml:space="preserve"> Постановление Правительства НО № 424 от 03.06.2011г." О порядке формирования, распределения и использования субсидий, предоставляемых бюджетам муниципальных районов и городских округов Нижегородской области на проведение мероприятий по благоустройству территории муниципальных районов и городских округов и ремонту инженерной инфраструктуры объектов жилищно-коммунального хозяйства в 2011 году"</t>
  </si>
  <si>
    <t>600 0502</t>
  </si>
  <si>
    <t>520 2500</t>
  </si>
  <si>
    <t>Премирование победителей Всероссийского конкурса на звание "Самое благоустроенное городское (сельское) поселение России"</t>
  </si>
  <si>
    <t>Постановление Правительства Российской Федерации от 28 августа 2009 года N 707 "О Всероссийском конкурсе на звание "Самое благоустроенное городское (сельское) поселение России"</t>
  </si>
  <si>
    <t>Содержание расходного обязательства</t>
  </si>
  <si>
    <t>Коды классификации 
расходов бюджетов</t>
  </si>
  <si>
    <t xml:space="preserve">1) Федеральный закон от 06.10.2003 № 131-ФЗ "Об общих принципах организации местного самоуправления в Российской Федерации" </t>
  </si>
  <si>
    <t>Постановление Правительства Нижегородской области от 01.09.2010г.№567 "Об утверждении областной целевой программы "Развитие социальной и инженерной инфраструктуры как основы повышения качества жизни населения Нижегородской области на 2011 - 2013 годы"</t>
  </si>
  <si>
    <t>01.01.2011г.</t>
  </si>
  <si>
    <t>31.12.2013г</t>
  </si>
  <si>
    <t>070 0500</t>
  </si>
  <si>
    <t xml:space="preserve">1) Федеральный закон от 06.10.2003 № 131-ФЗ "Об общих принципах организации местного самоуправления в Российской Федерации"
2) Федеральный закон от 10.12.1995 № 196-ФЗ "О безопасности дорожного движения" 3) Распоряжение Правительства Нижегородской области от 14.12.2004 № 747-р "Об утверждении Программы "Экономическое и социальное развитие Нижегородской области"
</t>
  </si>
  <si>
    <t>1) не установлена
2)  не установлена
3) не установлена</t>
  </si>
  <si>
    <t>074</t>
  </si>
  <si>
    <t>1) Бюджетный кодекс Российской Федерации от 31.07.98 №145-ФЗ, статья 135, абзац 4;
2) Закон Нижегородской области от 14.07.05 №89-З "О межбюджетных отношениях в Нижегородской области", статья 7, статья 13, пункт 1;
3) Закон Нижегородской области от 05.10.07 №140-З "О наделении органов местного самоуправления муниципальных районов Нижегородской области отдельными государственными полномочиями по определению размера и распределению субвенций между бюджетами поселений, входящих в состав муниципальных районов Нижегородской области, на осуществление государственных полномочий Российской Федерации по первичному воинскому учету на территориях, где отсутствуют военные комиссариаты", статья 1;
4) Постановление Правительства Нижегородской области от 08.09.06 №293 "Об осуществлении полномочий по первичному воинскому учету на территориях, где отсутствуют военные комиссариаты", пункт 4</t>
  </si>
  <si>
    <t>1) Федеральный закон от 06.10.2003 № 131-ФЗ "Об общих принципах организации местного самоуправления в Российской Федерации" 2) Решение Земского собрания Шарангского района   от 24.12.2009г.гг. № 69 "Об утверждении районной целевой программы "Старшее поколение" на 2010-2013гг"</t>
  </si>
  <si>
    <t>2.2.</t>
  </si>
  <si>
    <t>5053402</t>
  </si>
  <si>
    <t>320</t>
  </si>
  <si>
    <t>796 1006</t>
  </si>
  <si>
    <t>Субвенция на осуществление государственных полнормочий  по созданию и организации деятельности муниципальных комиссий по делам несовершеннолетних</t>
  </si>
  <si>
    <t>120</t>
  </si>
  <si>
    <t>МЦП "Энергосбережение и повышение энергетической  эффективности бюджетного сектора Шарангского муниципального района НО на 2010 -2014гг"</t>
  </si>
  <si>
    <t xml:space="preserve">1) Федеральный закон от 23.10.2009 № 261-ФЗ "Об энергосбережении и о повышении энергетической эффективности и о внесении изменений в отдельные акты  Российской Федерации" 2)Постановление Администрации Шарангского района №76 от 15.07.2010г."Об утверждении МЦП "Энергосбережение и повышение энергетической эффективности бюджетного сектора Шарангского муниципального района НО на 2010-2014гг" </t>
  </si>
  <si>
    <t>1) не установлена  2) 31.12.2014г</t>
  </si>
  <si>
    <t xml:space="preserve">1) 27.05.2010г. 2) 01.01.2010г. </t>
  </si>
  <si>
    <t xml:space="preserve">1)не установлена  2)не установлена 
</t>
  </si>
  <si>
    <t xml:space="preserve">1) 01.01.2006   2) 16.02.2006г.
</t>
  </si>
  <si>
    <t xml:space="preserve">1) Федеральный закон от 06.10.2003 № 131-ФЗ "Об общих принципах организации местного самоуправления в Российской Федерации"  2)Федеральный Закон от 21.12.1994г. №68-ФЗ "О защите населения и территорий от чрезвычайных ситуаций природного и техногенного характера"
</t>
  </si>
  <si>
    <t>1) не установлена 2) не установлена</t>
  </si>
  <si>
    <t>1) Налоговый кодекс Российской Федерации, от 05.08.00 № 117-ФЗ 2) 12.01.2002г.
2) Федеральный закон от 10.01.02 № 7-ФЗ "Об охране окружающей среды", статья 16, подпункты 1, 3;
3) Постановление Правительства Российской Федерации от 28.08.92 № 632 "Об утверждении Порядка определения платы и ее предельных размеров за загрязнение окружающей природной среды, размещение отходов, другие виды вредного воздействия", (полностью);
4) Постановление Правительства Российской Федерации от 12.06.03 № 344 "О нормативах платы за выбросы в атмосферный воздух загрязняющих средств стационарными и передвижными источниками, сбросы загрязняющих веществ в поверхностные и подземные водные объекты, размещение отходов производства и потребления" (полностью)</t>
  </si>
  <si>
    <t>1) 01.01.2001 2) 12.01.2002г  3)  01.01.1993г  4) 23.06.2003г</t>
  </si>
  <si>
    <t>1) не установлена 2 не установлена    3) не установлена     4) не установлена</t>
  </si>
  <si>
    <r>
      <t>1) Федеральный закон от 06.10.2003 № 131-ФЗ "Об общих принципах организации местного самоуправления в Российской Федерации"
2) Закон Российской Федерации от 27.12.1991 № 2124-1 "О средствах массовой информации"3) Постановление Правительства Нижегородской области от 19.05.2006 № 176 "О порядке оказания финансовой поддержки средствам массовой информац</t>
    </r>
    <r>
      <rPr>
        <b/>
        <sz val="9"/>
        <rFont val="Times New Roman"/>
        <family val="1"/>
      </rPr>
      <t xml:space="preserve">ии </t>
    </r>
    <r>
      <rPr>
        <sz val="9"/>
        <rFont val="Times New Roman"/>
        <family val="1"/>
      </rPr>
      <t xml:space="preserve">Нижегородской области"   </t>
    </r>
    <r>
      <rPr>
        <b/>
        <sz val="9"/>
        <rFont val="Times New Roman"/>
        <family val="1"/>
      </rPr>
      <t xml:space="preserve">       </t>
    </r>
  </si>
  <si>
    <r>
      <t xml:space="preserve">1)  </t>
    </r>
    <r>
      <rPr>
        <sz val="8"/>
        <rFont val="Times New Roman"/>
        <family val="1"/>
      </rPr>
      <t xml:space="preserve">не установлена
2)   не установлена 3)  не установлена      </t>
    </r>
    <r>
      <rPr>
        <sz val="9"/>
        <rFont val="Times New Roman"/>
        <family val="1"/>
      </rPr>
      <t xml:space="preserve">                         </t>
    </r>
  </si>
  <si>
    <t xml:space="preserve">1) Федеральный закон от 06.10.2003 № 131-ФЗ "Об общих принципах организации местного самоуправления в Российской Федерации"         2) Постановление Правительства НО от 12.12.2005г. №309 "Об утверждении Типовых правил санитарного содержания территорий, организации уборки и обеспечения чистоты и порядка на территории Нижегородской области"
</t>
  </si>
  <si>
    <t>1)      01.01.2009</t>
  </si>
  <si>
    <t xml:space="preserve">1)01.01.2009   </t>
  </si>
  <si>
    <t xml:space="preserve">1) 01.01.2009
2) 18.04.1991      3) 07.09.2006
 </t>
  </si>
  <si>
    <t>1) 01.01.2009  
2) 30.05.2001 
3) 21.12.1994                    4) 04.01.1996 
5) 05.05.2006                6) 01.01.2006г.</t>
  </si>
  <si>
    <t xml:space="preserve">1) 01.01.2009г 2) 01.01.2011г   </t>
  </si>
  <si>
    <t xml:space="preserve">1) 01.01.2009г 2) 01.01.2010г   </t>
  </si>
  <si>
    <t xml:space="preserve">1) 01.01.2009  </t>
  </si>
  <si>
    <t>1) 01.01.2009г  2) 01.01.2011г.</t>
  </si>
  <si>
    <t>1) 07.05.2008г  2) 12.01.2005г  3) 15.07.2006г</t>
  </si>
  <si>
    <t>1) 01.01.2009г
2) 24.01.06</t>
  </si>
  <si>
    <t>1) 11.01.2000г  2) 01.01.2009г</t>
  </si>
  <si>
    <t>1) 01.01.2009  2) 01.01.2009г</t>
  </si>
  <si>
    <t>1) 01.01.2009   
2) 31.05.03;
 3) 25.08.07;
4) 01.10.03 5) 27.03.08 6) 01.10.2011г   7) 01.10.2011г</t>
  </si>
  <si>
    <t xml:space="preserve">1) не установлена 2) не установлена  3) не установлена 4) не установлена 5) не установлена  6) 31.12.2012г  7) 31.12.2012г
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</si>
  <si>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27.05.03 № 58-ФЗ "О системе государственной службы Российской Федерации", статья 18; 
3) Закон Нижегородской области от 03.08.2007 № 99-З "О муниципальной службе в Нижегородской области"
4) Закон Нижегородской области от 10.10.2003 № 93-З "О денежном содержании лиц, замещающих муниципальные должности в Нижегородской области"                            5)Решение ЗС Шарангского района от 27.03.2008г. №5 "Об утверждении положения о муниципальной службе в Шарангском муниципальном районе"6) Распоряжение Правительства Нижегородской области от 7 октября 2011 года N 2053-р "О принятии мер по увеличению на 6,5 процента оплаты труда работников органов исполнительной власти, государственных казенных, бюджетных и автономных учреждений Нижегородской области" 7) Распоряжение Администрации Шарангского района  от 21.10.2011г. № 599 "О принятии мер по увеличению на 6,5 процента оплаты труда работников органов местного самоуправления,  муниципальных учреждений  Шарангского района"</t>
  </si>
  <si>
    <t>1) Федеральный закон от 06.10.2003 № 131-ФЗ "Об общих принципах организации местного самоуправления в Российской Федерации" 2) Решение Земского собрания Шарангского района   от 31.07.2006г.гг. № 32 "Об утверждении районной межотраслевой программы "Ветераны боевых действий" на 2011-2014гг"</t>
  </si>
  <si>
    <t>1)не установлена 2) 31.12.2014г</t>
  </si>
  <si>
    <t>1)не установлена 2) 31.12.2013г</t>
  </si>
  <si>
    <t xml:space="preserve">1) Федеральный закон от 06.10.2003 № 131-ФЗ "Об общих принципах организации местного самоуправления в Российской Федерации"
2) Закон Российской Федерации от 18.04.1991 № 1026-1 "О милиции"                                        3 ) Закон Нижегородской области от 07.09.2006 № 85-З "Об участии граждан в обеспечении общественного порядка на территории Нижегородской области"
</t>
  </si>
  <si>
    <t>1) Федеральный закон от 06.10.2003 № 131-ФЗ "Об общих принципах организации местного самоуправления в Российской Федерации" 2) Решение Земского собрания Шарангского района   от 31.07.2006г. №30 Об утверждении целевой программы реализации Национального проекта "Доступное и комфортное жилье-гражданам России" на территории Шарангского района на 2011-2013гг.</t>
  </si>
  <si>
    <t>1)Постановление Правительства РФ от 17.12.2010г.№1050 "О федеральной целевой программе "Жилище"на 2011-2015гг. 2) Решение Земского собрания Шарангского района   от 31.07.2006г. №30 Об утверждении целевой программы реализации Национального проекта "Доступное и комфортное жилье-гражданам России" на территории Шарангского района на 2006-2010гг.</t>
  </si>
  <si>
    <t xml:space="preserve">1) 01.01.2011г2) 01.01.2006г. </t>
  </si>
  <si>
    <t>1) 31.12.2015г2) не установлена</t>
  </si>
  <si>
    <t xml:space="preserve">1)Постановление Правительства Нижегородской области от 10.11.10 №772 "Об утверждении областной целевой программы "Обеспечение жильем молодых семей в Нижегородской области" на период 2011 - 2013 годов" пункт 1.9. Программы  2) Решение Земского собрания Шарангского района   от 31.07.2006г. №30 Об утверждении целевой программы реализации Национального проекта "Доступное и комфортное жилье-гражданам России" на территории Шарангского района на 2006-2010гг.
</t>
  </si>
  <si>
    <t xml:space="preserve">1) 01.01.11  2) 01.01.2006г. </t>
  </si>
  <si>
    <t>1) 31.12.13  2) не установлена</t>
  </si>
  <si>
    <t>1) Бюджетный кодекс Российской Федерации от 31.07.98 № 145-ФЗ, статья 135, абзацы 1, 2;
2) Закон Нижегородской области от 14.07.05 №89-З "О межбюджетных отношениях в Нижегородской области", статья 7, статья 9, пункт 1 3) Решение ЗС Шарангского района №45 от 28.11.2008г. "О межбюджетных отношениях в Шарангском районе"     4)Постановление Администрации Шарангского района №51 от 14.07.2008г. "О порядке предоставления бюджетам поселений дотации на поддержку мер по обеспечению сбалансированности бюджетов"</t>
  </si>
  <si>
    <t>1)не установлена
2)  не установлена
3)  не установлена                     4)  не установлена  
5)  не установлена               6) не установлена</t>
  </si>
  <si>
    <t>1) 01.01.2009  
2) 30.05.2001 
3) 21.12.1994                    4) 04.01.1996 
5) 01.01.2006г6) 01.01.2006г</t>
  </si>
  <si>
    <t>1) 01.01.2009г
2) 01.01.2010г.</t>
  </si>
  <si>
    <t>1) 01.10.2011г 2) 01.10.2011г</t>
  </si>
  <si>
    <t xml:space="preserve">1) 01.01.09;
2) 01.01.06;
3) 01.01.11г.  </t>
  </si>
  <si>
    <t>1) не установлена
2) 31.12.08;
3) 31.12.14</t>
  </si>
  <si>
    <t>1) 22.04.1196г 2) 01.01.2012г.</t>
  </si>
  <si>
    <t>1)Решение ЗС Шарангского района №45 от 28.11.2008г. "О межбюджетных отношениях в Шарангском районе"    2) Постановление Администрации Шарангского района от 19.10.2011г. №5 "Об утверждении адресной программы "Переселение граждан из аварийного жилищного фонда на территории муниципального образования рабочий поселок Шаранга  Шарангского муниципального района НО с учетом необходимости развития малоэтажного жилищного стоительства на 2012 год"</t>
  </si>
  <si>
    <t>1) 01.01.2009г 2) 01.01.2012г</t>
  </si>
  <si>
    <t>1) не установлена  2) 31.12.2012г</t>
  </si>
  <si>
    <t xml:space="preserve">  01.01.09г  
</t>
  </si>
  <si>
    <t xml:space="preserve">1)Постановление Правительства Нижегродской области от 07.02.2012г. №60 "Об утверждении региональной адресной программы "Переселение граждан из аварийного жилищного фонда на территории Нижегородской области с учетом необходимости развития малоэтажного жилищного строительства на 2012 год". 2) Постановление Администрации Шарангского района от 19.10.2011г. №5 "Об утверждении адресной программы "Переселение граждан из аварийного жилищного фонда на территории муниципального образования рабочий поселок Шаранга  Шарангского муниципального района НО с учетом необходимости развития малоэтажного жилищного стоительства на 2012 год" 3) Решение ЗС Шарангского района №45 от 28.11.2008г. "О межбюджетных отношениях в Шарангском районе"    </t>
  </si>
  <si>
    <t>1) 01.01.2010г 2) 01.01.2012г  3) 01.01.2009г</t>
  </si>
  <si>
    <t>1) 31.12.2011г 2) 31.12.2012г 3) не установлена</t>
  </si>
  <si>
    <t xml:space="preserve">1)Постановление Правительства Нижегродской области от 21.05.2010г. №294 "Об утверждении региональной адресной программы "Переселение граждан из аварийного жилищного фонда на территории Нижегородской области на 2010 - 2011 годы". 2) Постановление Администрации Шарангского района от 19.10.2011г. №5 "Об утверждении адресной программы "Переселение граждан из аварийного жилищного фонда на территории муниципального образования рабочий поселок Шаранга  Шарангского муниципального района НО с учетом необходимости развития малоэтажного жилищного стоительства на 2012 год"3) Решение ЗС Шарангского района №45 от 28.11.2008г. "О межбюджетных отношениях в Шарангском районе"    </t>
  </si>
  <si>
    <t>1)      01.01.2009г</t>
  </si>
  <si>
    <t xml:space="preserve">1) 01.01.2009
2) 30,03,2008г
3) 01.01.2006 4) 29.06.2009г. 
</t>
  </si>
  <si>
    <t>1) Федеральный закон от 06.10.2003 № 131-ФЗ "Об общих принципах организации местного самоуправления в Российской Федерации" 2) Федеральный закон от 04.12.2007 № 329-ФЗ "О физической культуре и спорте в Российской Федерации" 3) Постановление Правительства Российской Федерации от 11.01.2006 № 7 "О федеральной целевой программе "Развитие физической культуры и спорта в Российской Федерации на 2006 - 2015 годы"4)   Закон НО №76-З от 11.06.2009г. "О физической культуре и спорте в НО" 5) Постановление Администрации Шарангского района №86 от 27.10.2008г. "Об утверждении Положения об оплате труда работников муниципальных учреждений физической культуры и спорта Шарангского района НО"</t>
  </si>
  <si>
    <t xml:space="preserve">1) 01.01.2009
2) 30,03,2008г
3) 01.01.2006 4) 29.06.2009г5) 01.01.2009г
</t>
  </si>
  <si>
    <t>1)  не установлена
2) не установлена
3)  31.12.2015 4) не установлеан  
5) не установлена</t>
  </si>
  <si>
    <t xml:space="preserve">1)  не установлена
2) не установлеан
3)  31.12.2015 4) не установлеан  
</t>
  </si>
  <si>
    <t>1)      01.01.2009  2) 24.12.1994г.</t>
  </si>
  <si>
    <t>1) Федеральный закон от 06.10.2003 № 131-ФЗ "Об общих принципах организации местного самоуправления в Российской Федерации" 2) Федеральный Закон от 19.05.1195г. №82-ФЗ "Об общественных объединениях"</t>
  </si>
  <si>
    <t>1) 01.01.2009г 2) 22.05.1995г.</t>
  </si>
  <si>
    <t>1) 01.01.2009г  
2) 08.02.1992  3) 27.05.2006                           4) 01.01.2009</t>
  </si>
  <si>
    <t xml:space="preserve">1) 01.01.2009,  2) 27.12.1991  3) 19.05.2006                           </t>
  </si>
  <si>
    <t xml:space="preserve">1) 01.01.2009
2) 11.12.1995 3) 01.01.2005г.
</t>
  </si>
  <si>
    <t xml:space="preserve"> Федеральный закон от 06.10.2003 № 131-ФЗ "Об общих принципах организации местного самоуправления Российской Федерации"  п.3.ст.15;</t>
  </si>
  <si>
    <t xml:space="preserve">01.01.2009   </t>
  </si>
  <si>
    <t>1) Федеральный закон от 06.10.2003 № 131-ФЗ "Об общих принципах организации местного самоуправления Российской Федерации"  п.3.ст.15; 2)Постановление Госстроя РФ от 27.09.2003г. №170 "Об утверждении Правил и норм технической эксплуатации жилищного фонда"</t>
  </si>
  <si>
    <t>1) 01.01.2009   2) 23.10.2003г</t>
  </si>
  <si>
    <t xml:space="preserve">01.01.2009  </t>
  </si>
  <si>
    <t>РЦП"Переселение граждан,проживающих в ветхом и непригодном для проживания жилом фонде,расположенном на территории Шарангского района"          на 2007-2011гг.</t>
  </si>
  <si>
    <t>1)Решение ЗС Шарангского района №45 от 28.11.2008г. "О межбюджетных отношениях в Шарангском районе"    2) Положение о порядке предоставления и использования иных межбюджетных трансфертов, предоставляемых бюджетам поселений Шарангского района на обеспечению мероприятий по переселению граждан из аварийного жилищного фонда на 2011 год</t>
  </si>
  <si>
    <t>1) 01.01.2009г 2) 01.01.2011г</t>
  </si>
  <si>
    <t xml:space="preserve">  01.01.09  
</t>
  </si>
  <si>
    <t>1) 01.01.2009г 
2) 01.01.2006</t>
  </si>
  <si>
    <t>1) 01.01.2009, 
2) 01.01.2006г</t>
  </si>
  <si>
    <t>КРЦП "Профилактика безнадзорности и правонарушений несовершеннолетних в Шарангском районе на 2011-2013г"</t>
  </si>
  <si>
    <t>07   07</t>
  </si>
  <si>
    <t>09       09</t>
  </si>
  <si>
    <t>002 0401       520 5400</t>
  </si>
  <si>
    <t xml:space="preserve"> Федеральный закон от 06.10.2003 № 131-ФЗ "Об общих принципах организации местного самоуправления в Российской Федерации"
</t>
  </si>
  <si>
    <t xml:space="preserve">   01.01.2009</t>
  </si>
  <si>
    <t xml:space="preserve"> не установлена</t>
  </si>
  <si>
    <t xml:space="preserve">    01.01.2009</t>
  </si>
  <si>
    <t>Услуги по предоставлению образования в дошкольных учреждениях</t>
  </si>
  <si>
    <t>2.Услуги по предоставлению начального общего, основного общего и среднего(полного) образования</t>
  </si>
  <si>
    <t>3. Услуги по предоставлению дополнительного образования детей в учреждениях образования</t>
  </si>
  <si>
    <t>4. Услуги по организации отдыха детей в каникулярное время</t>
  </si>
  <si>
    <t>4.1.2.</t>
  </si>
  <si>
    <t>4.1.3.</t>
  </si>
  <si>
    <t>4.1.4.</t>
  </si>
  <si>
    <t xml:space="preserve">Субсидии  на финансовое обеспечение муниципального задания на оказание муниципальных услуг (выполнение работ) МБДОУ 
</t>
  </si>
  <si>
    <t xml:space="preserve">Субсидии  на финансовое обеспечение муниципального задания на оказание муниципальных услуг (выполнение работ) МБОУ 
</t>
  </si>
  <si>
    <t xml:space="preserve">Субсидии  на финансовое обеспечение муниципального задания на оказание муниципальных услуг (выполнение работ) МБОУ  ДОД
</t>
  </si>
  <si>
    <t xml:space="preserve">420 9906     423 9902            520 5300             520 5400                     </t>
  </si>
  <si>
    <t xml:space="preserve">07          07                 07                   07                </t>
  </si>
  <si>
    <t xml:space="preserve">02             02                   02                    02            </t>
  </si>
  <si>
    <t xml:space="preserve">432 0201      432 0203             </t>
  </si>
  <si>
    <t xml:space="preserve">07             07             </t>
  </si>
  <si>
    <t xml:space="preserve">07          07             </t>
  </si>
  <si>
    <t>2. Расходные обязательства по обеспечению выполнения функций казенных учреждений, в том числе по оказанию муниципальных услуг (выполнению работ)</t>
  </si>
  <si>
    <t>Расходы на выплаты
персоналу   казенных учреждений</t>
  </si>
  <si>
    <t xml:space="preserve">240             240   </t>
  </si>
  <si>
    <t>610             610                    610                       610                    610</t>
  </si>
  <si>
    <t>08          08              08                            08           08                    08          08</t>
  </si>
  <si>
    <t xml:space="preserve">01           01            01                 01                     01          01          01                 </t>
  </si>
  <si>
    <t>070 0500          092 0311        440 9900                              520 5200       520 5400             795 0800    795 0801</t>
  </si>
  <si>
    <t>001      001           610          001           610        610     610</t>
  </si>
  <si>
    <t xml:space="preserve">08          08       08             08                   08                  08                      </t>
  </si>
  <si>
    <t xml:space="preserve">01         01            01            01             01            01                </t>
  </si>
  <si>
    <t>092 0311             442 9900                  520 5200          520 5400             795 0800         795 0801</t>
  </si>
  <si>
    <t>610       610              610               610            610           610</t>
  </si>
  <si>
    <t xml:space="preserve">610        610              610      610             500           </t>
  </si>
  <si>
    <t>120    120</t>
  </si>
  <si>
    <t xml:space="preserve">07          07                 07                   07                      07      </t>
  </si>
  <si>
    <t xml:space="preserve">01             01                   01                    01                  01         </t>
  </si>
  <si>
    <t xml:space="preserve">420 9902                  420 9906             520 5300                        520 5400           795 0706 </t>
  </si>
  <si>
    <t>610                            610                     610                   610              610</t>
  </si>
  <si>
    <t xml:space="preserve">610                          610           </t>
  </si>
  <si>
    <t xml:space="preserve">07                           07           </t>
  </si>
  <si>
    <t xml:space="preserve">02                             02                 </t>
  </si>
  <si>
    <t xml:space="preserve">421 9902                 795 0706          </t>
  </si>
  <si>
    <t xml:space="preserve">610            610                    610                       610                   </t>
  </si>
  <si>
    <t xml:space="preserve">610            610              </t>
  </si>
  <si>
    <t xml:space="preserve">240             240            240     240      240              240                </t>
  </si>
  <si>
    <t>01    01    01   01     01               03</t>
  </si>
  <si>
    <t>04               04   13     13     13              09</t>
  </si>
  <si>
    <t>002 0401                        795 0400        090 0200     092 0305              093 9900        302 9900</t>
  </si>
  <si>
    <t>240                 240</t>
  </si>
  <si>
    <t>07     07      07               07      07          07         07        07</t>
  </si>
  <si>
    <t>452 9900          795 0701         795 0702      795 0705           795 0707       795 0708       795 0710  795 1007</t>
  </si>
  <si>
    <t>852   880 880      880          800      880   880       880</t>
  </si>
  <si>
    <t>2.0</t>
  </si>
  <si>
    <t xml:space="preserve">Обеспечение деятельности подведомственных учреждений за счет субвенции на осуществление полномочий в области общего образования </t>
  </si>
  <si>
    <t>Субвенция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граждан</t>
  </si>
  <si>
    <t>07        07</t>
  </si>
  <si>
    <t>09          09</t>
  </si>
  <si>
    <t>002 0402            002 0402</t>
  </si>
  <si>
    <t>07       07</t>
  </si>
  <si>
    <t>09         09</t>
  </si>
  <si>
    <t>002 0403           002 0403</t>
  </si>
  <si>
    <t>120  240</t>
  </si>
  <si>
    <t>120 240</t>
  </si>
  <si>
    <t>10        10</t>
  </si>
  <si>
    <t>04           04</t>
  </si>
  <si>
    <t>520 1000                 520 1000</t>
  </si>
  <si>
    <t>244           310</t>
  </si>
  <si>
    <t>244 611</t>
  </si>
  <si>
    <t>07     07</t>
  </si>
  <si>
    <t>07      07</t>
  </si>
  <si>
    <t>432 0202           432 0202</t>
  </si>
  <si>
    <t>07                  07          07                        07 07</t>
  </si>
  <si>
    <t>01      02        07           07       09</t>
  </si>
  <si>
    <t>420 9902                   421 9902              432 0201            432 0203   452 9900</t>
  </si>
  <si>
    <t>240         240     240           240  240</t>
  </si>
  <si>
    <t xml:space="preserve">09     02         02         02      02         02       02      09         </t>
  </si>
  <si>
    <t>07  07</t>
  </si>
  <si>
    <t xml:space="preserve">09     09    </t>
  </si>
  <si>
    <t xml:space="preserve">110          110                  </t>
  </si>
  <si>
    <t>452 9900      520 5400</t>
  </si>
  <si>
    <t>520 0900</t>
  </si>
  <si>
    <t xml:space="preserve">1) Закон Российской Федерации от 10.07.1992 № 3266-1 "Об образовании" 2) Закон НО от 30.12.2005 № 212-З "О социальной поддержке отдельных категорий граждан в целях реализации их права на образование"
3) Постановление Правительства НО от 15.10.2008г. № 468 "Об оплате труда работников государственных образовательных учреждений НО, а также иных государственных учреждений НО, учредителем которых является Министерство образования НО" 4)Постановление администрации Шарангского района  от 27.10.2008г. №83 "Об утверждении Положения об оплате труда работников муниципальных образовательных учреждений Шарангского района НО"  </t>
  </si>
  <si>
    <t xml:space="preserve">1) 01.01.2006,
2) 04.08.2005
3) 30.12.2005
4) 01.04.2009                 </t>
  </si>
  <si>
    <t xml:space="preserve">1)  не установлен
2) 31.12.2010
3) не установлен
4)  не установлен                   </t>
  </si>
  <si>
    <t>1) Закон Российской Федерации от 10.07.1992 № 3266-1 "Об образовании" 2) Закон НО от 30.12.2005 № 212-З "О социальной поддержке отдельных категорий граждан в целях реализации их права на образование"
3) Постановление Правительства НО от 15.10.2008г. № 468 "Об оплате труда работников государственных образовательных учреждений НО, а также иных государственных учреждений НО, учредителем которых является Министерство образования НО" 4)Постановление администрации Шарангского района  от 27.10.2008г. №83 "Об утверждении Положения об оплате труда работников муниципальных образовательных учреждений Шарангского района НО"5)  Постановление Правительства области от 25.03.2009г.№149 "Об организации отдыха, оздоровления и занятости детей и молодежи НО""</t>
  </si>
  <si>
    <t>1) 01.01.2006,
2) 04.08.2005
3) 30.12.2005
4) 01.04.2010  5) 25.03.2010г</t>
  </si>
  <si>
    <t xml:space="preserve">1)  не установлен
2) 31.12.2010
3) не установлен
4)  не установлен   5)  не установлен                   </t>
  </si>
  <si>
    <t xml:space="preserve"> 1)Федеральный закон от 06.10.2003 № 131-ФЗ "Об общих принципах организации местного самоуправления в Российской Федерации"
2)РЦП "Молодежь Шарангского района" на 2009-2011 годы
3)Решение ЗС Шарангского района № 33 от 22.06.2009г. "Об утверждении РЦП "Патриотическое воспитание детей и молодежи  Шарангского района на 2009-2012гг" 4) Решение Земского собрания Шарангского района   от 22.04.2008гг. №15 Об утверждении целевой программы "Одаренные дети"  2008-2012гг."  5)Постановление Администрации Шарангского района №116 от 08.11.2010г."Об утверждении КРЦП "Профилактика преступлений и иных правонарушений на территории Шарангского района на 2011-2013г 6)Решение Земского собрания №20 от 23.05.2008г. "Об утверждении РЦП "Повышение безопасности дорожного движения в Шарангском районе в 2008-2012 гг". 7)Постановление Администрации Шарангского района № 128 от 28.12.2011г."Об утверждении РКЦП по организации отдыха, оздоровления и занятости детей и молодежи Шарангского района "Каникулы" на 2012-2014гг. 8)Постановление Администрации Шарангского района № 116 от 08.11.2010г.Об утверждении РЦП "Профилактика безнадзорности и  правонарушений несовершеннолетних в Шарангском районе"</t>
  </si>
  <si>
    <t xml:space="preserve">   1) 01.01.2009  2 )01.01.2009г. 3) 01.01.2009г. 4) 01.01.2008г. 5) 01.01.2011г.  6) 01.01.2008г.  7) 01.01.2012г. 8) 01.01.2011г</t>
  </si>
  <si>
    <t xml:space="preserve"> 1)не установлена  2)31.12.2011г 3) 31.12.2012г  4) 31.12.2012г    5) 31.12.2013г     6) 31.12.2012г.  7) 31.12.2014г 8) 31.12.2013г.</t>
  </si>
  <si>
    <t>1) Закон Российской Федерации от 10.07.1992 № 3266-1 "Об образовании" 2) Закон НО от 30.12.2005 № 212-З "О социальной поддержке отдельных категорий граждан в целях реализации их права на образование"
3) Постановление Правительства НО от 15.10.2008г. № 468 "Об оплате труда работников государственных образовательных учреждений НО, а также иных государственных учреждений НО, учредителем которых является Министерство образования НО" 4)Постановление администрации Шарангского района  от 27.10.2008г. №83 "Об утверждении Положения об оплате труда работников муниципальных образовательных учреждений Шарангского района НО"  5) Приказ управления финансовот 30.12.2010г.№45 "Об утверждении метод.рекомендаций по формированию муниципальных заданий муниципальным учреждениям Шарангского муниц.района и контролю за их выполнением" 6) Приказ управления финансовот 30.12.2010г.№46 "Об утверждении метод.рекомендаций по расчету нормативных затрат на оказание муниципальным учреждениям Шарангского муниц.района муниципальных услуг и нормативных затрат на содержание имущества мун.учреждений Шарангского муниц.района"</t>
  </si>
  <si>
    <t xml:space="preserve">1) 01.01.2006,
2) 04.08.2005
3) 30.12.2005
4) 01.04.2009  5) 01.01.2012г6) 01.01.2012г              </t>
  </si>
  <si>
    <t xml:space="preserve">1)  не установлен
2) 31.12.2010
3) не установлен
4)  не установлен 5) не установлена  6) не установлена                   </t>
  </si>
  <si>
    <t xml:space="preserve">1) Приказ управления финансовот 30.12.2010г.№45 "Об утверждении метод.рекомендаций по формированию муниципальных заданий муниципальным учреждениям Шарангского муниц.района и контролю за их выполнением" 2) Приказ управления финансовот 30.12.2010г.№46 "Об утверждении метод.рекомендаций по расчету нормативных затрат на оказание муниципальным учреждениям Шарангского муниц.района муниципальных услуг и нормативных затрат на содержание имущества мун.учреждений Шарангского муниц.района" 3) Постановление Правительства НО от 25.03.2009г. №149 "Об организации отдыха, оздоровления и занятости детей и молодежи Нижегородской области на 2011 - 2013 годы.
</t>
  </si>
  <si>
    <t>1) 01.01.2012г 2) 01.01.2012г  3) 01.01.2011г</t>
  </si>
  <si>
    <t xml:space="preserve">1) не установлена 2) не установлена  
3) 31.12.2013г
</t>
  </si>
  <si>
    <t>1) Закон Российской Федерации от 10.07.1992 № 3266-1 "Об образовании" 2) Закон НО от 30.12.2005 № 212-З "О социальной поддержке отдельных категорий граждан в целях реализации их права на образование"
3) Постановление Правительства НО от 15.10.2008г. № 468 "Об оплате труда работников государственных образовательных учреждений НО, а также иных государственных учреждений НО, учредителем которых является Министерство образования НО" 4)Постановление администрации Шарангского района  от 27.10.2008г. №83 "Об утверждении Положения об оплате труда работников муниципальных образовательных учреждений Шарангского района НО"  5) Приказ управления финансов Администрации Шарангского района от 30.12.2010г.№45 "Об утверждении метод.рекомендаций по формированию муниципальных заданий муниципальным учреждениям Шарангского муниц.района и контролю за их выполнением" 6) Приказ управления финансов Администрации Шарангского района от 30.12.2010г.№46 "Об утверждении метод.рекомендаций по расчету нормативных затрат на оказание муниципальным учреждениям Шарангского муниц.района муниципальных услуг и нормативных затрат на содержание имущества мун.учреждений Шарангского муниц.района"</t>
  </si>
  <si>
    <t xml:space="preserve">1) Федеральный закон от 06.10.2003 № 131-ФЗ "Об общих принципах организации местного самоуправления в Российской Федерации"
2) Основы законодательства Российской Федерации "О культуре" от 09.10.1992 
№ 3612-1 3)  Постановление Администрации Нижегородской области от 31.12.1996 № 333 "Об утверждении положения об основах хозяйственной деятельности и финансирования организаций культуры и искусства Нижегородской области" 4)  Постановление Администрации Шарангского района от 27.10.2008г. №84  "Об утверждении Положения об оплате труда работников муниципальных учреждений культуры Шарангского района НО  5) Приказ управления финансов Администрации Шарангского района от 30.12.2010г.№45 "Об утверждении метод.рекомендаций по формированию муниципальных заданий муниципальным учреждениям Шарангского муниц.района и контролю за их выполнением" 6) Приказ управления финансов Администрации Шарангского района от 30.12.2010г.№46 "Об утверждении метод.рекомендаций по расчету нормативных затрат на оказание муниципальным учреждениям Шарангского муниц.района муниципальных услуг и нормативных затрат на содержание имущества мун.учреждений Шарангского муниц.района"            </t>
  </si>
  <si>
    <t xml:space="preserve">1) 01.01.2009г  
2) 09.10.1992,  
3) 31.12.1996,
4) 01.01.2009г. 5) 01.01.2012г 6) 01.01.2012г.                           </t>
  </si>
  <si>
    <t xml:space="preserve">1) не установлена
2)  не установлена
3)  не установлена  4) не установлена 5) не установлена 6) не установлена
                     </t>
  </si>
  <si>
    <t>Расходные обязательства по предоставлению субсидий юридическим лицам(кроме муниципальных учредений) индивидуальным предпринимателям, физическим лицам - производителям товаров, работ, услуг</t>
  </si>
  <si>
    <t>1Постановлениями Правительства Российской Федерации от 26 мая 2008 г. N 392 "О формировании, предоставлении и распределении субсидий из федерального бюджета бюджетам субъектов Российской Федерации"
2) Постановление Правительства Нижегородской области от 3.10.2008 № 434 "О государственной поддержки агропромышленного комплекса Нижегородской области в 2009 году" 3) Постановление Правительства Нижегородской области от 11.11.2009г. № 826 "О государственной поддержке агропромышленного комплекса Нижегородской области в 2010-2012гг."</t>
  </si>
  <si>
    <t xml:space="preserve">1) 01.01.2009  2) 10.06.2008г
3) 01.01.2010,
</t>
  </si>
  <si>
    <t>1) 31.12.2011  2) не установлена
3)
31.12.2012г</t>
  </si>
  <si>
    <t>100 6000</t>
  </si>
  <si>
    <t>Субвенция на осуществление отдельных государственных полномочий по поддержке сельскохозяйственного производства</t>
  </si>
  <si>
    <t>04   04       04               04</t>
  </si>
  <si>
    <t>05          05             05            05</t>
  </si>
  <si>
    <t>002 0404         002 0404         002 0404               002 0404</t>
  </si>
  <si>
    <t>120        244           852           880</t>
  </si>
  <si>
    <t>Федеральная целевая программа"Сохранение и восстановление плодородия почв земельсельскохозяйственного назначения и агроландшафтовкак национального достояния России на 2006 - 2012 годыи на период до 2013 года"</t>
  </si>
  <si>
    <t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</si>
  <si>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267 0501</t>
  </si>
  <si>
    <t>267 0503</t>
  </si>
  <si>
    <t>522 6000</t>
  </si>
  <si>
    <t>522 8001</t>
  </si>
  <si>
    <t>522 8002</t>
  </si>
  <si>
    <t>Субвенция на компенсацию части затрат на приобретение средств химизации за счет средств областного бюджета</t>
  </si>
  <si>
    <t>Субвенции на поддержку элитного семеноводства за счет средств областного бюджета</t>
  </si>
  <si>
    <t>Субвенция на поддержку племенного животноводства за счет средств областного бюджета</t>
  </si>
  <si>
    <t>Субвенции на стабилизацию и увеличение поголовья КРС за счет средств областного бюджета</t>
  </si>
  <si>
    <t>Субвенция на компенсацию части затрат по страхованию урожая с.х. культур, урожая многолетних насаждений и посадок многолетних насаждений за счет средст областного бюджета</t>
  </si>
  <si>
    <t>Субвенция на возмещение гражданам, ведущим ЛПХ, сх потреб.кооперативам, крестьянским(фермерским) хозяйствам части затрат на уплату %</t>
  </si>
  <si>
    <t>01      01              01</t>
  </si>
  <si>
    <t>03   03            03</t>
  </si>
  <si>
    <t>0020401                 5205400           002 1100</t>
  </si>
  <si>
    <t>120   120           120</t>
  </si>
  <si>
    <t>244</t>
  </si>
  <si>
    <t>01 01            05</t>
  </si>
  <si>
    <t>03         03               03</t>
  </si>
  <si>
    <t>002 0401            002 0401          600 0503</t>
  </si>
  <si>
    <t>852     880           500</t>
  </si>
  <si>
    <t>1) Постановлением Правительства Российской Федерации от 31 мая 2011 года N 436 "О порядке предоставления в 2011 - 2013 годах субсидий из федерального бюджета бюджетам субъектов Российской Федерации на модернизацию региональных систем общего образования"
2) Постановления Правительства Нижегородской области от 15 февраля 2012 года N 75 "Об утверждении Комплекса мер по модернизации системы общего образования Нижегородской области в 2012 году"</t>
  </si>
  <si>
    <t>1) 01.01.2011г 2) 01.01.2012г</t>
  </si>
  <si>
    <t>1) 31.12.2013г2) 31.12.2012г</t>
  </si>
  <si>
    <t>1) Постановление Правительства РФ от 30.12.2005 N 850 (с изм. от 07.09.2006) "О вознаграждении педагогических работников федеральных государственных общеобразовательных учреждений за выполнение функций классного руководителя" 2) Закон Нижегородской области от 07.09.2007 N 121-З (ред. от 07.02.2011, с изм. от 10.02.2012) "О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вознаграждения отдельным категориям граждан" Закон Нижегородской области от 07.09.2007 N 121-З (ред. от 07.02.2011, с изм. от 10.02.2012) "О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вознаграждения отдельным категориям граждан"</t>
  </si>
  <si>
    <t>1) 01.01.2006г  2) 27.09.2007г</t>
  </si>
  <si>
    <t xml:space="preserve"> Закон Нижегородской области от 25 декабря 2008 года N 182-З "О внесении изменений в статьи 1 и 5 Закона Нижегородской области "О наделении органов местного самоуправления отдельными государственными полномочиями в области образования".</t>
  </si>
  <si>
    <t xml:space="preserve"> Закон Нижегородской области от 7 сентября 2007 года N 125-З "О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несовершеннолетних граждан",</t>
  </si>
  <si>
    <t>Закон Нижегородской области от 04.05.2008 N 49-З "О внесении изменений в Закон Нижегородской области "О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вознаграждения отдельным категориям граждан" (принят постановлением ЗС НО от 24.04.2008 N 984-IV) (вместе с "Методикой расчета размера субвенций из регионального фонда компенсаций бюджетам муниципальных районов и городских округов Нижегородской области для финансового обеспечения государственных полномочий по осуществлению выплаты компенсации части родительской платы за содержание ребенка в государственных и муниципальных образовательных учреждениях Нижегородской области, реализующих основную общеобразовательную ...</t>
  </si>
  <si>
    <t>Федеральный закон от 24.06.1999 N 120-ФЗ (ред. от 03.12.2011) "Об основах системы профилактики безнадзорности и правонарушений несовершеннолетних"</t>
  </si>
  <si>
    <t>28.06.1999г.</t>
  </si>
  <si>
    <t>Постановление Правительства Нижегородской области от 17.06.2011 N 464 "Об утверждении Положения о порядке расходования субвенций из областного бюджета бюджетам муниципальных районов и городских округов Нижегородской области на 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либо жилых помещений государственного жилищного фонда, право пользования которыми за ними сохранено"</t>
  </si>
  <si>
    <t>Субвенция на на 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либо жилых помещений государственного жилищного фонда, право пользования которыми за ними сохранено</t>
  </si>
  <si>
    <t>29.07.2011г</t>
  </si>
  <si>
    <t>520 4000</t>
  </si>
  <si>
    <t>1) 31.12.2011  2) 31.12.2009г 
3)
31.12.2012г</t>
  </si>
  <si>
    <t xml:space="preserve">1) 01.01.2009г
2) 01.01.2010,
</t>
  </si>
  <si>
    <t>1)  31.12.2009г
2)
31.12.2012г</t>
  </si>
  <si>
    <t>1) 31.12.2009г
2)
31.12.2012г</t>
  </si>
  <si>
    <t xml:space="preserve">Таблица 1.РЕЕСТР РАСХОДНЫХ ОБЯЗАТЕЛЬСТВ РАЙООНОГО БЮДЖЕТА ШАРАНГСКОГО РАЙОНА  НА 2012-2014 ГОДЫ ПО РАСХОДНЫМ ОБЯЗАТЕЛЬСТВАМ, ИСПОЛНЯЕМЫМ ЗА СЧЕТ СУБВЕНЦИЙ ИЗ ФЕДЕРАЛЬНОГО И ОБЛАСТНОГО БЮДЖЕТА И ИСТОЧНИКОВ ФИНАНСИРОВАНИЯ ДЕФИЦИТА БЮДЖЕТА В ЧАСТИ ОСТАТКОВ СУБВЕНЦИЙ ПРОШЛЫХ ЛЕТ.
</t>
  </si>
  <si>
    <t xml:space="preserve">Таблица 1.РЕЕСТР РАСХОДНЫХ ОБЯЗАТЕЛЬСТВ РАЙОННОГО БЮДЖЕТА ШАРАНГСКОГО РАЙОНА НА 2012-2014 ГОДЫ ПО РАСХОДНЫМ ОБЯЗАТЕЛЬСТВАМ, ИСПОЛНЯЕМЫМ ЗА СЧЕТ СОБСТВЕННЫХ ДОХОДОВ И ИСТОЧНИКОВ ФИНАНСИРОВАНИЯ ДЕФИЦИТА РАЙОННОГО БЮДЖЕТА , ЗА ИСКЛЮЧЕНИЕМ ОСТАТКОВ СУБВЕНЦИЙ ПРОШЛЫХ ЛЕТ. 
</t>
  </si>
  <si>
    <t>2012 год
 ( план )</t>
  </si>
  <si>
    <t>2012 год
(факт )</t>
  </si>
  <si>
    <t>2015 год</t>
  </si>
  <si>
    <t>Заведующая РОО:                                                                        М.Г.Жилина</t>
  </si>
  <si>
    <t>Обеспечение жильем отдельных категорий граждан, установленных Федеральными законами от 12.01.95г. №5-ФЗ "О ветеранах" и от 24.11.95г. №181-ФЗ "О социальной защите инвалидов в РФ"</t>
  </si>
  <si>
    <t>Федеральный закон  от 12.01.95г. №5-ФЗ "О ветеранах" и от 24.11.95г. №181-ФЗ "О социальной защите инвалидов в РФ"</t>
  </si>
  <si>
    <t>01.01.95г.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</si>
</sst>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[$-FC19]d\ mmmm\ yyyy\ &quot;г.&quot;"/>
    <numFmt numFmtId="168" formatCode="#,##0&quot;$&quot;;\-#,##0&quot;$&quot;"/>
    <numFmt numFmtId="169" formatCode="#,##0&quot;$&quot;;[Red]\-#,##0&quot;$&quot;"/>
    <numFmt numFmtId="170" formatCode="#,##0.00&quot;$&quot;;\-#,##0.00&quot;$&quot;"/>
    <numFmt numFmtId="171" formatCode="#,##0.00&quot;$&quot;;[Red]\-#,##0.00&quot;$&quot;"/>
    <numFmt numFmtId="172" formatCode="_-* #,##0&quot;$&quot;_-;\-* #,##0&quot;$&quot;_-;_-* &quot;-&quot;&quot;$&quot;_-;_-@_-"/>
    <numFmt numFmtId="173" formatCode="_-* #,##0_$_-;\-* #,##0_$_-;_-* &quot;-&quot;_$_-;_-@_-"/>
    <numFmt numFmtId="174" formatCode="_-* #,##0.00&quot;$&quot;_-;\-* #,##0.00&quot;$&quot;_-;_-* &quot;-&quot;??&quot;$&quot;_-;_-@_-"/>
    <numFmt numFmtId="175" formatCode="_-* #,##0.00_$_-;\-* #,##0.00_$_-;_-* &quot;-&quot;??_$_-;_-@_-"/>
    <numFmt numFmtId="176" formatCode="0_ ;[Red]\-0\ "/>
    <numFmt numFmtId="177" formatCode="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?"/>
    <numFmt numFmtId="183" formatCode="00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.000"/>
    <numFmt numFmtId="194" formatCode="0.0000"/>
    <numFmt numFmtId="195" formatCode="0.000000"/>
    <numFmt numFmtId="196" formatCode="0.0000000"/>
    <numFmt numFmtId="197" formatCode="0.00000"/>
    <numFmt numFmtId="198" formatCode="_-* #,##0.0_р_._-;\-* #,##0.0_р_._-;_-* &quot;-&quot;??_р_._-;_-@_-"/>
    <numFmt numFmtId="199" formatCode="_-* #,##0_р_._-;\-* #,##0_р_._-;_-* &quot;-&quot;??_р_._-;_-@_-"/>
    <numFmt numFmtId="200" formatCode="00"/>
    <numFmt numFmtId="201" formatCode="dd/mm/yy;@"/>
    <numFmt numFmtId="202" formatCode="#,##0_р_."/>
    <numFmt numFmtId="203" formatCode="d/m;@"/>
    <numFmt numFmtId="204" formatCode="_-* #,##0.000_р_._-;\-* #,##0.000_р_._-;_-* &quot;-&quot;??_р_._-;_-@_-"/>
    <numFmt numFmtId="205" formatCode="#,##0.00_ ;\-#,##0.00\ "/>
    <numFmt numFmtId="206" formatCode="_-* #,##0.0_р_._-;\-* #,##0.0_р_._-;_-* &quot;-&quot;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b/>
      <i/>
      <sz val="8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23"/>
      <name val="Times New Roman"/>
      <family val="1"/>
    </font>
    <font>
      <sz val="8"/>
      <name val="Arial"/>
      <family val="2"/>
    </font>
    <font>
      <sz val="8"/>
      <name val="Arial Narrow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8"/>
      <color indexed="9"/>
      <name val="Times New Roman"/>
      <family val="1"/>
    </font>
    <font>
      <b/>
      <sz val="8"/>
      <name val="Arial Narrow"/>
      <family val="2"/>
    </font>
    <font>
      <sz val="8"/>
      <color indexed="8"/>
      <name val="Arial Narrow"/>
      <family val="2"/>
    </font>
    <font>
      <i/>
      <sz val="8"/>
      <name val="Arial Cyr"/>
      <family val="0"/>
    </font>
    <font>
      <sz val="11"/>
      <color indexed="8"/>
      <name val="Times New Roman"/>
      <family val="1"/>
    </font>
    <font>
      <sz val="8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0010261535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33">
    <xf numFmtId="0" fontId="0" fillId="0" borderId="0" xfId="0" applyAlignment="1">
      <alignment/>
    </xf>
    <xf numFmtId="0" fontId="2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2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26" fillId="0" borderId="0" xfId="0" applyNumberFormat="1" applyFont="1" applyAlignment="1">
      <alignment horizontal="center" vertical="top"/>
    </xf>
    <xf numFmtId="183" fontId="26" fillId="0" borderId="0" xfId="0" applyNumberFormat="1" applyFont="1" applyAlignment="1">
      <alignment horizontal="left"/>
    </xf>
    <xf numFmtId="0" fontId="26" fillId="0" borderId="0" xfId="0" applyFont="1" applyAlignment="1">
      <alignment horizontal="center" vertical="top"/>
    </xf>
    <xf numFmtId="14" fontId="26" fillId="0" borderId="0" xfId="0" applyNumberFormat="1" applyFont="1" applyAlignment="1">
      <alignment horizontal="center" vertical="top"/>
    </xf>
    <xf numFmtId="14" fontId="26" fillId="0" borderId="0" xfId="0" applyNumberFormat="1" applyFont="1" applyAlignment="1">
      <alignment horizontal="center" vertical="top" wrapText="1"/>
    </xf>
    <xf numFmtId="3" fontId="26" fillId="0" borderId="0" xfId="62" applyNumberFormat="1" applyFont="1" applyAlignment="1">
      <alignment horizontal="center" vertical="top"/>
    </xf>
    <xf numFmtId="49" fontId="24" fillId="7" borderId="11" xfId="0" applyNumberFormat="1" applyFont="1" applyFill="1" applyBorder="1" applyAlignment="1">
      <alignment horizontal="center" vertical="center" wrapText="1"/>
    </xf>
    <xf numFmtId="0" fontId="24" fillId="7" borderId="10" xfId="0" applyNumberFormat="1" applyFont="1" applyFill="1" applyBorder="1" applyAlignment="1">
      <alignment horizontal="center" vertical="center" wrapText="1"/>
    </xf>
    <xf numFmtId="3" fontId="24" fillId="7" borderId="10" xfId="62" applyNumberFormat="1" applyFont="1" applyFill="1" applyBorder="1" applyAlignment="1">
      <alignment horizontal="center" vertical="center" wrapText="1"/>
    </xf>
    <xf numFmtId="0" fontId="24" fillId="7" borderId="10" xfId="62" applyNumberFormat="1" applyFont="1" applyFill="1" applyBorder="1" applyAlignment="1">
      <alignment horizontal="center" vertical="center" wrapText="1"/>
    </xf>
    <xf numFmtId="0" fontId="24" fillId="7" borderId="12" xfId="62" applyNumberFormat="1" applyFont="1" applyFill="1" applyBorder="1" applyAlignment="1">
      <alignment horizontal="center" vertical="center" wrapText="1"/>
    </xf>
    <xf numFmtId="49" fontId="24" fillId="7" borderId="10" xfId="0" applyNumberFormat="1" applyFont="1" applyFill="1" applyBorder="1" applyAlignment="1">
      <alignment horizontal="center" vertical="center" wrapText="1"/>
    </xf>
    <xf numFmtId="14" fontId="24" fillId="2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top" wrapText="1"/>
    </xf>
    <xf numFmtId="14" fontId="31" fillId="24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165" fontId="24" fillId="0" borderId="10" xfId="0" applyNumberFormat="1" applyFont="1" applyFill="1" applyBorder="1" applyAlignment="1">
      <alignment horizontal="left" vertical="top" wrapText="1"/>
    </xf>
    <xf numFmtId="165" fontId="24" fillId="0" borderId="10" xfId="0" applyNumberFormat="1" applyFont="1" applyBorder="1" applyAlignment="1">
      <alignment horizontal="left" vertical="center" wrapText="1"/>
    </xf>
    <xf numFmtId="0" fontId="0" fillId="25" borderId="0" xfId="0" applyFill="1" applyAlignment="1">
      <alignment/>
    </xf>
    <xf numFmtId="49" fontId="33" fillId="0" borderId="13" xfId="0" applyNumberFormat="1" applyFont="1" applyBorder="1" applyAlignment="1">
      <alignment horizontal="left" vertical="center" wrapText="1"/>
    </xf>
    <xf numFmtId="0" fontId="0" fillId="25" borderId="0" xfId="0" applyFont="1" applyFill="1" applyAlignment="1">
      <alignment/>
    </xf>
    <xf numFmtId="165" fontId="24" fillId="0" borderId="10" xfId="0" applyNumberFormat="1" applyFont="1" applyBorder="1" applyAlignment="1">
      <alignment horizontal="left" vertical="top" wrapText="1"/>
    </xf>
    <xf numFmtId="165" fontId="24" fillId="0" borderId="10" xfId="0" applyNumberFormat="1" applyFont="1" applyFill="1" applyBorder="1" applyAlignment="1">
      <alignment horizontal="center" vertical="center" wrapText="1"/>
    </xf>
    <xf numFmtId="165" fontId="25" fillId="24" borderId="10" xfId="0" applyNumberFormat="1" applyFont="1" applyFill="1" applyBorder="1" applyAlignment="1">
      <alignment horizontal="left" vertical="top" wrapText="1"/>
    </xf>
    <xf numFmtId="165" fontId="24" fillId="25" borderId="10" xfId="0" applyNumberFormat="1" applyFont="1" applyFill="1" applyBorder="1" applyAlignment="1">
      <alignment horizontal="center" vertical="center" wrapText="1"/>
    </xf>
    <xf numFmtId="165" fontId="24" fillId="25" borderId="10" xfId="0" applyNumberFormat="1" applyFont="1" applyFill="1" applyBorder="1" applyAlignment="1">
      <alignment horizontal="left" vertical="center" wrapText="1"/>
    </xf>
    <xf numFmtId="165" fontId="33" fillId="0" borderId="10" xfId="0" applyNumberFormat="1" applyFont="1" applyBorder="1" applyAlignment="1">
      <alignment horizontal="left" vertical="center" wrapText="1"/>
    </xf>
    <xf numFmtId="165" fontId="33" fillId="0" borderId="13" xfId="0" applyNumberFormat="1" applyFont="1" applyBorder="1" applyAlignment="1">
      <alignment horizontal="left" vertical="center" wrapText="1"/>
    </xf>
    <xf numFmtId="165" fontId="24" fillId="20" borderId="10" xfId="0" applyNumberFormat="1" applyFont="1" applyFill="1" applyBorder="1" applyAlignment="1">
      <alignment horizontal="center" vertical="center" wrapText="1"/>
    </xf>
    <xf numFmtId="165" fontId="24" fillId="24" borderId="10" xfId="0" applyNumberFormat="1" applyFont="1" applyFill="1" applyBorder="1" applyAlignment="1">
      <alignment horizontal="left" vertical="top" wrapText="1"/>
    </xf>
    <xf numFmtId="165" fontId="31" fillId="24" borderId="10" xfId="0" applyNumberFormat="1" applyFont="1" applyFill="1" applyBorder="1" applyAlignment="1">
      <alignment horizontal="center" vertical="top" wrapText="1"/>
    </xf>
    <xf numFmtId="165" fontId="24" fillId="24" borderId="10" xfId="0" applyNumberFormat="1" applyFont="1" applyFill="1" applyBorder="1" applyAlignment="1">
      <alignment horizontal="center" vertical="top" wrapText="1"/>
    </xf>
    <xf numFmtId="165" fontId="24" fillId="20" borderId="10" xfId="0" applyNumberFormat="1" applyFont="1" applyFill="1" applyBorder="1" applyAlignment="1">
      <alignment horizontal="left" vertical="top" wrapText="1"/>
    </xf>
    <xf numFmtId="165" fontId="29" fillId="0" borderId="10" xfId="0" applyNumberFormat="1" applyFont="1" applyFill="1" applyBorder="1" applyAlignment="1">
      <alignment horizontal="center" vertical="top" wrapText="1"/>
    </xf>
    <xf numFmtId="165" fontId="29" fillId="0" borderId="10" xfId="0" applyNumberFormat="1" applyFont="1" applyFill="1" applyBorder="1" applyAlignment="1">
      <alignment horizontal="left" vertical="top" wrapText="1"/>
    </xf>
    <xf numFmtId="165" fontId="29" fillId="0" borderId="11" xfId="0" applyNumberFormat="1" applyFont="1" applyFill="1" applyBorder="1" applyAlignment="1">
      <alignment horizontal="left" vertical="top" wrapText="1"/>
    </xf>
    <xf numFmtId="165" fontId="32" fillId="0" borderId="10" xfId="0" applyNumberFormat="1" applyFont="1" applyFill="1" applyBorder="1" applyAlignment="1">
      <alignment horizontal="left" vertical="top" wrapText="1"/>
    </xf>
    <xf numFmtId="49" fontId="24" fillId="25" borderId="10" xfId="0" applyNumberFormat="1" applyFont="1" applyFill="1" applyBorder="1" applyAlignment="1">
      <alignment horizontal="left" vertical="center" wrapText="1"/>
    </xf>
    <xf numFmtId="49" fontId="24" fillId="25" borderId="14" xfId="0" applyNumberFormat="1" applyFont="1" applyFill="1" applyBorder="1" applyAlignment="1">
      <alignment horizontal="left" vertical="center" wrapText="1"/>
    </xf>
    <xf numFmtId="49" fontId="24" fillId="25" borderId="10" xfId="0" applyNumberFormat="1" applyFont="1" applyFill="1" applyBorder="1" applyAlignment="1">
      <alignment horizontal="left" vertical="top" wrapText="1"/>
    </xf>
    <xf numFmtId="49" fontId="26" fillId="0" borderId="0" xfId="0" applyNumberFormat="1" applyFont="1" applyAlignment="1">
      <alignment horizontal="left" vertical="top"/>
    </xf>
    <xf numFmtId="49" fontId="24" fillId="24" borderId="10" xfId="0" applyNumberFormat="1" applyFont="1" applyFill="1" applyBorder="1" applyAlignment="1">
      <alignment horizontal="left" vertical="top" wrapText="1"/>
    </xf>
    <xf numFmtId="49" fontId="24" fillId="24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33" fillId="0" borderId="10" xfId="0" applyNumberFormat="1" applyFont="1" applyBorder="1" applyAlignment="1">
      <alignment horizontal="left" vertical="center" wrapText="1"/>
    </xf>
    <xf numFmtId="165" fontId="24" fillId="0" borderId="14" xfId="0" applyNumberFormat="1" applyFont="1" applyFill="1" applyBorder="1" applyAlignment="1">
      <alignment vertical="top" wrapText="1"/>
    </xf>
    <xf numFmtId="49" fontId="24" fillId="0" borderId="13" xfId="0" applyNumberFormat="1" applyFont="1" applyBorder="1" applyAlignment="1">
      <alignment horizontal="center" vertical="justify" wrapText="1"/>
    </xf>
    <xf numFmtId="165" fontId="30" fillId="24" borderId="15" xfId="0" applyNumberFormat="1" applyFont="1" applyFill="1" applyBorder="1" applyAlignment="1">
      <alignment vertical="top" wrapText="1"/>
    </xf>
    <xf numFmtId="49" fontId="33" fillId="0" borderId="16" xfId="0" applyNumberFormat="1" applyFont="1" applyBorder="1" applyAlignment="1">
      <alignment horizontal="left" vertical="center" wrapText="1"/>
    </xf>
    <xf numFmtId="0" fontId="24" fillId="0" borderId="0" xfId="0" applyFont="1" applyAlignment="1">
      <alignment/>
    </xf>
    <xf numFmtId="49" fontId="24" fillId="25" borderId="10" xfId="0" applyNumberFormat="1" applyFont="1" applyFill="1" applyBorder="1" applyAlignment="1">
      <alignment horizontal="center" vertical="top" wrapText="1"/>
    </xf>
    <xf numFmtId="198" fontId="25" fillId="24" borderId="10" xfId="62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justify" wrapText="1"/>
    </xf>
    <xf numFmtId="165" fontId="24" fillId="25" borderId="10" xfId="0" applyNumberFormat="1" applyFont="1" applyFill="1" applyBorder="1" applyAlignment="1">
      <alignment vertical="top" wrapText="1"/>
    </xf>
    <xf numFmtId="49" fontId="33" fillId="25" borderId="10" xfId="0" applyNumberFormat="1" applyFont="1" applyFill="1" applyBorder="1" applyAlignment="1">
      <alignment horizontal="center" vertical="center" wrapText="1"/>
    </xf>
    <xf numFmtId="0" fontId="33" fillId="25" borderId="1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65" fontId="24" fillId="25" borderId="10" xfId="0" applyNumberFormat="1" applyFont="1" applyFill="1" applyBorder="1" applyAlignment="1">
      <alignment horizontal="center" vertical="top" wrapText="1"/>
    </xf>
    <xf numFmtId="2" fontId="24" fillId="0" borderId="10" xfId="0" applyNumberFormat="1" applyFont="1" applyFill="1" applyBorder="1" applyAlignment="1">
      <alignment horizontal="left" vertical="top" wrapText="1"/>
    </xf>
    <xf numFmtId="165" fontId="24" fillId="0" borderId="10" xfId="0" applyNumberFormat="1" applyFont="1" applyFill="1" applyBorder="1" applyAlignment="1">
      <alignment horizontal="left" vertical="center" wrapText="1"/>
    </xf>
    <xf numFmtId="49" fontId="29" fillId="25" borderId="10" xfId="0" applyNumberFormat="1" applyFont="1" applyFill="1" applyBorder="1" applyAlignment="1">
      <alignment horizontal="center" vertical="top" wrapText="1"/>
    </xf>
    <xf numFmtId="165" fontId="29" fillId="25" borderId="10" xfId="0" applyNumberFormat="1" applyFont="1" applyFill="1" applyBorder="1" applyAlignment="1">
      <alignment horizontal="center" vertical="top" wrapText="1"/>
    </xf>
    <xf numFmtId="165" fontId="29" fillId="25" borderId="10" xfId="0" applyNumberFormat="1" applyFont="1" applyFill="1" applyBorder="1" applyAlignment="1">
      <alignment vertical="top" wrapText="1"/>
    </xf>
    <xf numFmtId="49" fontId="33" fillId="0" borderId="17" xfId="0" applyNumberFormat="1" applyFont="1" applyBorder="1" applyAlignment="1">
      <alignment horizontal="left" vertical="center" wrapText="1"/>
    </xf>
    <xf numFmtId="0" fontId="24" fillId="25" borderId="10" xfId="0" applyNumberFormat="1" applyFont="1" applyFill="1" applyBorder="1" applyAlignment="1" applyProtection="1">
      <alignment horizontal="left" vertical="top" wrapText="1" shrinkToFit="1"/>
      <protection locked="0"/>
    </xf>
    <xf numFmtId="14" fontId="24" fillId="25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24" fillId="25" borderId="10" xfId="0" applyFont="1" applyFill="1" applyBorder="1" applyAlignment="1">
      <alignment vertical="top" wrapText="1"/>
    </xf>
    <xf numFmtId="49" fontId="24" fillId="25" borderId="14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wrapText="1"/>
    </xf>
    <xf numFmtId="49" fontId="25" fillId="20" borderId="11" xfId="0" applyNumberFormat="1" applyFont="1" applyFill="1" applyBorder="1" applyAlignment="1">
      <alignment horizontal="left" vertical="center" wrapText="1"/>
    </xf>
    <xf numFmtId="49" fontId="25" fillId="20" borderId="10" xfId="0" applyNumberFormat="1" applyFont="1" applyFill="1" applyBorder="1" applyAlignment="1">
      <alignment horizontal="left" vertical="center" wrapText="1"/>
    </xf>
    <xf numFmtId="0" fontId="24" fillId="20" borderId="10" xfId="0" applyFont="1" applyFill="1" applyBorder="1" applyAlignment="1">
      <alignment horizontal="center" vertical="center" wrapText="1"/>
    </xf>
    <xf numFmtId="165" fontId="25" fillId="20" borderId="10" xfId="62" applyNumberFormat="1" applyFont="1" applyFill="1" applyBorder="1" applyAlignment="1">
      <alignment horizontal="right" vertical="center" wrapText="1"/>
    </xf>
    <xf numFmtId="0" fontId="31" fillId="24" borderId="10" xfId="0" applyFont="1" applyFill="1" applyBorder="1" applyAlignment="1">
      <alignment horizontal="center" vertical="top" wrapText="1"/>
    </xf>
    <xf numFmtId="165" fontId="29" fillId="24" borderId="10" xfId="62" applyNumberFormat="1" applyFont="1" applyFill="1" applyBorder="1" applyAlignment="1">
      <alignment horizontal="right" vertical="top" wrapText="1"/>
    </xf>
    <xf numFmtId="165" fontId="24" fillId="25" borderId="10" xfId="62" applyNumberFormat="1" applyFont="1" applyFill="1" applyBorder="1" applyAlignment="1">
      <alignment horizontal="right" vertical="center" wrapText="1"/>
    </xf>
    <xf numFmtId="165" fontId="24" fillId="25" borderId="12" xfId="62" applyNumberFormat="1" applyFont="1" applyFill="1" applyBorder="1" applyAlignment="1">
      <alignment horizontal="right" vertical="center" wrapText="1"/>
    </xf>
    <xf numFmtId="165" fontId="25" fillId="24" borderId="10" xfId="62" applyNumberFormat="1" applyFont="1" applyFill="1" applyBorder="1" applyAlignment="1">
      <alignment horizontal="right" vertical="center" wrapText="1"/>
    </xf>
    <xf numFmtId="165" fontId="24" fillId="25" borderId="14" xfId="62" applyNumberFormat="1" applyFont="1" applyFill="1" applyBorder="1" applyAlignment="1">
      <alignment horizontal="right" vertical="center" wrapText="1"/>
    </xf>
    <xf numFmtId="165" fontId="24" fillId="25" borderId="18" xfId="62" applyNumberFormat="1" applyFont="1" applyFill="1" applyBorder="1" applyAlignment="1">
      <alignment horizontal="right" vertical="center" wrapText="1"/>
    </xf>
    <xf numFmtId="165" fontId="25" fillId="20" borderId="11" xfId="0" applyNumberFormat="1" applyFont="1" applyFill="1" applyBorder="1" applyAlignment="1">
      <alignment horizontal="left" vertical="center" wrapText="1"/>
    </xf>
    <xf numFmtId="165" fontId="25" fillId="20" borderId="10" xfId="0" applyNumberFormat="1" applyFont="1" applyFill="1" applyBorder="1" applyAlignment="1">
      <alignment horizontal="left" vertical="center" wrapText="1"/>
    </xf>
    <xf numFmtId="165" fontId="24" fillId="20" borderId="12" xfId="62" applyNumberFormat="1" applyFont="1" applyFill="1" applyBorder="1" applyAlignment="1">
      <alignment horizontal="right" vertical="center" wrapText="1"/>
    </xf>
    <xf numFmtId="165" fontId="25" fillId="24" borderId="11" xfId="0" applyNumberFormat="1" applyFont="1" applyFill="1" applyBorder="1" applyAlignment="1">
      <alignment horizontal="left" vertical="top" wrapText="1"/>
    </xf>
    <xf numFmtId="49" fontId="25" fillId="24" borderId="10" xfId="0" applyNumberFormat="1" applyFont="1" applyFill="1" applyBorder="1" applyAlignment="1">
      <alignment horizontal="left" vertical="top" wrapText="1"/>
    </xf>
    <xf numFmtId="165" fontId="25" fillId="24" borderId="10" xfId="62" applyNumberFormat="1" applyFont="1" applyFill="1" applyBorder="1" applyAlignment="1">
      <alignment horizontal="center" vertical="top" wrapText="1"/>
    </xf>
    <xf numFmtId="165" fontId="24" fillId="0" borderId="11" xfId="0" applyNumberFormat="1" applyFont="1" applyFill="1" applyBorder="1" applyAlignment="1">
      <alignment horizontal="left" vertical="top" wrapText="1"/>
    </xf>
    <xf numFmtId="165" fontId="24" fillId="0" borderId="10" xfId="62" applyNumberFormat="1" applyFont="1" applyFill="1" applyBorder="1" applyAlignment="1">
      <alignment horizontal="center" vertical="top" wrapText="1"/>
    </xf>
    <xf numFmtId="165" fontId="24" fillId="0" borderId="12" xfId="62" applyNumberFormat="1" applyFont="1" applyFill="1" applyBorder="1" applyAlignment="1">
      <alignment horizontal="center" vertical="top" wrapText="1"/>
    </xf>
    <xf numFmtId="165" fontId="24" fillId="0" borderId="11" xfId="0" applyNumberFormat="1" applyFont="1" applyBorder="1" applyAlignment="1">
      <alignment horizontal="left" vertical="top" wrapText="1"/>
    </xf>
    <xf numFmtId="165" fontId="24" fillId="0" borderId="10" xfId="62" applyNumberFormat="1" applyFont="1" applyBorder="1" applyAlignment="1">
      <alignment horizontal="center" vertical="top" wrapText="1"/>
    </xf>
    <xf numFmtId="165" fontId="24" fillId="0" borderId="12" xfId="62" applyNumberFormat="1" applyFont="1" applyBorder="1" applyAlignment="1">
      <alignment horizontal="center" vertical="top" wrapText="1"/>
    </xf>
    <xf numFmtId="165" fontId="24" fillId="0" borderId="0" xfId="62" applyNumberFormat="1" applyFont="1" applyBorder="1" applyAlignment="1">
      <alignment horizontal="center" vertical="top" wrapText="1"/>
    </xf>
    <xf numFmtId="49" fontId="27" fillId="0" borderId="11" xfId="0" applyNumberFormat="1" applyFont="1" applyFill="1" applyBorder="1" applyAlignment="1">
      <alignment horizontal="center" vertical="top" wrapText="1"/>
    </xf>
    <xf numFmtId="165" fontId="25" fillId="0" borderId="10" xfId="62" applyNumberFormat="1" applyFont="1" applyFill="1" applyBorder="1" applyAlignment="1">
      <alignment horizontal="center" vertical="top" wrapText="1"/>
    </xf>
    <xf numFmtId="165" fontId="25" fillId="20" borderId="10" xfId="62" applyNumberFormat="1" applyFont="1" applyFill="1" applyBorder="1" applyAlignment="1">
      <alignment horizontal="center" vertical="center" wrapText="1"/>
    </xf>
    <xf numFmtId="165" fontId="24" fillId="0" borderId="12" xfId="62" applyNumberFormat="1" applyFont="1" applyBorder="1" applyAlignment="1">
      <alignment horizontal="right" vertical="top" wrapText="1"/>
    </xf>
    <xf numFmtId="49" fontId="24" fillId="0" borderId="10" xfId="0" applyNumberFormat="1" applyFont="1" applyFill="1" applyBorder="1" applyAlignment="1">
      <alignment horizontal="left" vertical="top" wrapText="1"/>
    </xf>
    <xf numFmtId="165" fontId="24" fillId="20" borderId="10" xfId="62" applyNumberFormat="1" applyFont="1" applyFill="1" applyBorder="1" applyAlignment="1">
      <alignment horizontal="right" vertical="center" wrapText="1"/>
    </xf>
    <xf numFmtId="165" fontId="30" fillId="24" borderId="10" xfId="62" applyNumberFormat="1" applyFont="1" applyFill="1" applyBorder="1" applyAlignment="1">
      <alignment horizontal="right" vertical="top" wrapText="1"/>
    </xf>
    <xf numFmtId="165" fontId="24" fillId="0" borderId="10" xfId="62" applyNumberFormat="1" applyFont="1" applyBorder="1" applyAlignment="1">
      <alignment horizontal="right" vertical="top" wrapText="1"/>
    </xf>
    <xf numFmtId="165" fontId="31" fillId="0" borderId="10" xfId="62" applyNumberFormat="1" applyFont="1" applyFill="1" applyBorder="1" applyAlignment="1">
      <alignment horizontal="right" vertical="top" wrapText="1"/>
    </xf>
    <xf numFmtId="165" fontId="31" fillId="0" borderId="12" xfId="62" applyNumberFormat="1" applyFont="1" applyFill="1" applyBorder="1" applyAlignment="1">
      <alignment horizontal="right" vertical="top" wrapText="1"/>
    </xf>
    <xf numFmtId="165" fontId="29" fillId="24" borderId="10" xfId="62" applyNumberFormat="1" applyFont="1" applyFill="1" applyBorder="1" applyAlignment="1">
      <alignment horizontal="center" vertical="top" wrapText="1"/>
    </xf>
    <xf numFmtId="0" fontId="24" fillId="0" borderId="0" xfId="0" applyFont="1" applyAlignment="1">
      <alignment wrapText="1"/>
    </xf>
    <xf numFmtId="165" fontId="24" fillId="25" borderId="10" xfId="62" applyNumberFormat="1" applyFont="1" applyFill="1" applyBorder="1" applyAlignment="1">
      <alignment horizontal="center" vertical="top" wrapText="1"/>
    </xf>
    <xf numFmtId="165" fontId="29" fillId="25" borderId="10" xfId="62" applyNumberFormat="1" applyFont="1" applyFill="1" applyBorder="1" applyAlignment="1">
      <alignment horizontal="right" vertical="top" wrapText="1"/>
    </xf>
    <xf numFmtId="165" fontId="30" fillId="24" borderId="10" xfId="0" applyNumberFormat="1" applyFont="1" applyFill="1" applyBorder="1" applyAlignment="1">
      <alignment horizontal="left" vertical="top" wrapText="1"/>
    </xf>
    <xf numFmtId="49" fontId="33" fillId="0" borderId="0" xfId="0" applyNumberFormat="1" applyFont="1" applyBorder="1" applyAlignment="1">
      <alignment horizontal="left" vertical="center" wrapText="1"/>
    </xf>
    <xf numFmtId="14" fontId="24" fillId="0" borderId="0" xfId="0" applyNumberFormat="1" applyFont="1" applyAlignment="1">
      <alignment horizontal="center" vertical="top"/>
    </xf>
    <xf numFmtId="14" fontId="24" fillId="0" borderId="0" xfId="0" applyNumberFormat="1" applyFont="1" applyAlignment="1">
      <alignment horizontal="center" vertical="top" wrapText="1"/>
    </xf>
    <xf numFmtId="3" fontId="24" fillId="0" borderId="0" xfId="62" applyNumberFormat="1" applyFont="1" applyAlignment="1">
      <alignment horizontal="center" vertical="top"/>
    </xf>
    <xf numFmtId="3" fontId="35" fillId="0" borderId="0" xfId="62" applyNumberFormat="1" applyFont="1" applyAlignment="1">
      <alignment horizontal="center" vertical="top"/>
    </xf>
    <xf numFmtId="0" fontId="0" fillId="0" borderId="0" xfId="0" applyFill="1" applyAlignment="1">
      <alignment/>
    </xf>
    <xf numFmtId="165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top" wrapText="1"/>
    </xf>
    <xf numFmtId="165" fontId="25" fillId="24" borderId="19" xfId="0" applyNumberFormat="1" applyFont="1" applyFill="1" applyBorder="1" applyAlignment="1">
      <alignment vertical="center" wrapText="1"/>
    </xf>
    <xf numFmtId="165" fontId="24" fillId="25" borderId="10" xfId="0" applyNumberFormat="1" applyFont="1" applyFill="1" applyBorder="1" applyAlignment="1">
      <alignment horizontal="left" vertical="top" wrapText="1"/>
    </xf>
    <xf numFmtId="165" fontId="24" fillId="25" borderId="20" xfId="62" applyNumberFormat="1" applyFont="1" applyFill="1" applyBorder="1" applyAlignment="1">
      <alignment horizontal="center" vertical="top" wrapText="1"/>
    </xf>
    <xf numFmtId="165" fontId="25" fillId="24" borderId="10" xfId="0" applyNumberFormat="1" applyFont="1" applyFill="1" applyBorder="1" applyAlignment="1">
      <alignment vertical="center" wrapText="1"/>
    </xf>
    <xf numFmtId="0" fontId="24" fillId="0" borderId="10" xfId="0" applyNumberFormat="1" applyFont="1" applyBorder="1" applyAlignment="1">
      <alignment horizontal="left" vertical="top" wrapText="1"/>
    </xf>
    <xf numFmtId="165" fontId="24" fillId="25" borderId="21" xfId="0" applyNumberFormat="1" applyFont="1" applyFill="1" applyBorder="1" applyAlignment="1">
      <alignment horizontal="left" vertical="center" wrapText="1"/>
    </xf>
    <xf numFmtId="49" fontId="25" fillId="20" borderId="11" xfId="0" applyNumberFormat="1" applyFont="1" applyFill="1" applyBorder="1" applyAlignment="1">
      <alignment horizontal="left" vertical="center"/>
    </xf>
    <xf numFmtId="0" fontId="25" fillId="20" borderId="10" xfId="0" applyNumberFormat="1" applyFont="1" applyFill="1" applyBorder="1" applyAlignment="1">
      <alignment horizontal="left" vertical="center"/>
    </xf>
    <xf numFmtId="0" fontId="25" fillId="20" borderId="10" xfId="0" applyNumberFormat="1" applyFont="1" applyFill="1" applyBorder="1" applyAlignment="1">
      <alignment horizontal="center" vertical="center"/>
    </xf>
    <xf numFmtId="49" fontId="25" fillId="20" borderId="10" xfId="0" applyNumberFormat="1" applyFont="1" applyFill="1" applyBorder="1" applyAlignment="1">
      <alignment horizontal="center" vertical="center"/>
    </xf>
    <xf numFmtId="0" fontId="24" fillId="20" borderId="10" xfId="0" applyFont="1" applyFill="1" applyBorder="1" applyAlignment="1">
      <alignment horizontal="center" vertical="center"/>
    </xf>
    <xf numFmtId="49" fontId="24" fillId="20" borderId="10" xfId="0" applyNumberFormat="1" applyFont="1" applyFill="1" applyBorder="1" applyAlignment="1">
      <alignment horizontal="center" vertical="center"/>
    </xf>
    <xf numFmtId="165" fontId="24" fillId="20" borderId="10" xfId="62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0" fillId="24" borderId="11" xfId="0" applyNumberFormat="1" applyFont="1" applyFill="1" applyBorder="1" applyAlignment="1">
      <alignment horizontal="left" vertical="top"/>
    </xf>
    <xf numFmtId="0" fontId="25" fillId="24" borderId="10" xfId="0" applyNumberFormat="1" applyFont="1" applyFill="1" applyBorder="1" applyAlignment="1">
      <alignment horizontal="left" vertical="top" wrapText="1"/>
    </xf>
    <xf numFmtId="0" fontId="25" fillId="24" borderId="10" xfId="0" applyNumberFormat="1" applyFont="1" applyFill="1" applyBorder="1" applyAlignment="1">
      <alignment horizontal="center" vertical="top" wrapText="1"/>
    </xf>
    <xf numFmtId="0" fontId="31" fillId="24" borderId="10" xfId="0" applyFont="1" applyFill="1" applyBorder="1" applyAlignment="1">
      <alignment horizontal="center" vertical="top"/>
    </xf>
    <xf numFmtId="49" fontId="31" fillId="24" borderId="10" xfId="0" applyNumberFormat="1" applyFont="1" applyFill="1" applyBorder="1" applyAlignment="1">
      <alignment horizontal="center" vertical="top"/>
    </xf>
    <xf numFmtId="165" fontId="31" fillId="24" borderId="10" xfId="62" applyNumberFormat="1" applyFont="1" applyFill="1" applyBorder="1" applyAlignment="1">
      <alignment horizontal="right" vertical="top"/>
    </xf>
    <xf numFmtId="177" fontId="33" fillId="0" borderId="10" xfId="0" applyNumberFormat="1" applyFont="1" applyBorder="1" applyAlignment="1">
      <alignment horizontal="left" vertical="center" wrapText="1"/>
    </xf>
    <xf numFmtId="4" fontId="24" fillId="25" borderId="21" xfId="0" applyNumberFormat="1" applyFont="1" applyFill="1" applyBorder="1" applyAlignment="1">
      <alignment horizontal="left" vertical="center" wrapText="1"/>
    </xf>
    <xf numFmtId="165" fontId="30" fillId="25" borderId="10" xfId="0" applyNumberFormat="1" applyFont="1" applyFill="1" applyBorder="1" applyAlignment="1">
      <alignment vertical="top" wrapText="1"/>
    </xf>
    <xf numFmtId="49" fontId="27" fillId="5" borderId="11" xfId="0" applyNumberFormat="1" applyFont="1" applyFill="1" applyBorder="1" applyAlignment="1">
      <alignment horizontal="center" vertical="top" wrapText="1"/>
    </xf>
    <xf numFmtId="165" fontId="24" fillId="5" borderId="10" xfId="0" applyNumberFormat="1" applyFont="1" applyFill="1" applyBorder="1" applyAlignment="1">
      <alignment horizontal="center" vertical="center" wrapText="1"/>
    </xf>
    <xf numFmtId="165" fontId="25" fillId="5" borderId="10" xfId="62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/>
    </xf>
    <xf numFmtId="14" fontId="29" fillId="5" borderId="10" xfId="0" applyNumberFormat="1" applyFont="1" applyFill="1" applyBorder="1" applyAlignment="1">
      <alignment horizontal="center" vertical="top" wrapText="1"/>
    </xf>
    <xf numFmtId="165" fontId="30" fillId="5" borderId="10" xfId="62" applyNumberFormat="1" applyFont="1" applyFill="1" applyBorder="1" applyAlignment="1">
      <alignment horizontal="right" vertical="top" wrapText="1"/>
    </xf>
    <xf numFmtId="165" fontId="24" fillId="5" borderId="10" xfId="0" applyNumberFormat="1" applyFont="1" applyFill="1" applyBorder="1" applyAlignment="1">
      <alignment horizontal="left" vertical="top" wrapText="1"/>
    </xf>
    <xf numFmtId="165" fontId="25" fillId="5" borderId="10" xfId="62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49" fontId="24" fillId="0" borderId="11" xfId="0" applyNumberFormat="1" applyFont="1" applyBorder="1" applyAlignment="1">
      <alignment horizontal="left" vertical="top"/>
    </xf>
    <xf numFmtId="0" fontId="24" fillId="0" borderId="10" xfId="0" applyNumberFormat="1" applyFont="1" applyBorder="1" applyAlignment="1">
      <alignment horizontal="center" vertical="top" wrapText="1"/>
    </xf>
    <xf numFmtId="165" fontId="24" fillId="0" borderId="10" xfId="62" applyNumberFormat="1" applyFont="1" applyBorder="1" applyAlignment="1">
      <alignment horizontal="right" vertical="top"/>
    </xf>
    <xf numFmtId="165" fontId="36" fillId="0" borderId="10" xfId="62" applyNumberFormat="1" applyFont="1" applyBorder="1" applyAlignment="1">
      <alignment horizontal="center" vertical="top"/>
    </xf>
    <xf numFmtId="165" fontId="24" fillId="0" borderId="10" xfId="62" applyNumberFormat="1" applyFont="1" applyBorder="1" applyAlignment="1">
      <alignment horizontal="center" vertical="top"/>
    </xf>
    <xf numFmtId="165" fontId="24" fillId="0" borderId="20" xfId="62" applyNumberFormat="1" applyFont="1" applyBorder="1" applyAlignment="1">
      <alignment horizontal="center" vertical="top"/>
    </xf>
    <xf numFmtId="49" fontId="24" fillId="25" borderId="11" xfId="0" applyNumberFormat="1" applyFont="1" applyFill="1" applyBorder="1" applyAlignment="1">
      <alignment horizontal="left" vertical="top"/>
    </xf>
    <xf numFmtId="165" fontId="29" fillId="24" borderId="10" xfId="0" applyNumberFormat="1" applyFont="1" applyFill="1" applyBorder="1" applyAlignment="1">
      <alignment horizontal="center" vertical="top" wrapText="1"/>
    </xf>
    <xf numFmtId="0" fontId="26" fillId="0" borderId="0" xfId="0" applyFont="1" applyFill="1" applyAlignment="1">
      <alignment/>
    </xf>
    <xf numFmtId="0" fontId="29" fillId="0" borderId="11" xfId="0" applyNumberFormat="1" applyFont="1" applyFill="1" applyBorder="1" applyAlignment="1">
      <alignment horizontal="left" vertical="top"/>
    </xf>
    <xf numFmtId="165" fontId="24" fillId="0" borderId="10" xfId="62" applyNumberFormat="1" applyFont="1" applyFill="1" applyBorder="1" applyAlignment="1">
      <alignment horizontal="center" vertical="top"/>
    </xf>
    <xf numFmtId="49" fontId="24" fillId="0" borderId="19" xfId="0" applyNumberFormat="1" applyFont="1" applyBorder="1" applyAlignment="1">
      <alignment horizontal="left" vertical="top" wrapText="1"/>
    </xf>
    <xf numFmtId="49" fontId="26" fillId="0" borderId="0" xfId="0" applyNumberFormat="1" applyFont="1" applyFill="1" applyAlignment="1">
      <alignment/>
    </xf>
    <xf numFmtId="49" fontId="21" fillId="0" borderId="0" xfId="0" applyNumberFormat="1" applyFont="1" applyAlignment="1">
      <alignment/>
    </xf>
    <xf numFmtId="0" fontId="25" fillId="0" borderId="20" xfId="0" applyNumberFormat="1" applyFont="1" applyBorder="1" applyAlignment="1">
      <alignment horizontal="left" vertical="top" wrapText="1"/>
    </xf>
    <xf numFmtId="0" fontId="24" fillId="0" borderId="15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49" fontId="24" fillId="0" borderId="10" xfId="0" applyNumberFormat="1" applyFont="1" applyBorder="1" applyAlignment="1">
      <alignment horizontal="left" vertical="top" wrapText="1"/>
    </xf>
    <xf numFmtId="165" fontId="24" fillId="0" borderId="10" xfId="62" applyNumberFormat="1" applyFont="1" applyFill="1" applyBorder="1" applyAlignment="1">
      <alignment horizontal="right" vertical="top"/>
    </xf>
    <xf numFmtId="198" fontId="24" fillId="0" borderId="10" xfId="62" applyNumberFormat="1" applyFont="1" applyBorder="1" applyAlignment="1">
      <alignment vertical="top"/>
    </xf>
    <xf numFmtId="198" fontId="21" fillId="0" borderId="10" xfId="62" applyNumberFormat="1" applyFont="1" applyBorder="1" applyAlignment="1">
      <alignment vertical="top"/>
    </xf>
    <xf numFmtId="49" fontId="33" fillId="0" borderId="22" xfId="0" applyNumberFormat="1" applyFont="1" applyBorder="1" applyAlignment="1">
      <alignment horizontal="left" vertical="center" wrapText="1"/>
    </xf>
    <xf numFmtId="0" fontId="0" fillId="0" borderId="14" xfId="0" applyBorder="1" applyAlignment="1">
      <alignment/>
    </xf>
    <xf numFmtId="165" fontId="24" fillId="25" borderId="14" xfId="0" applyNumberFormat="1" applyFont="1" applyFill="1" applyBorder="1" applyAlignment="1">
      <alignment horizontal="center" vertical="center" wrapText="1"/>
    </xf>
    <xf numFmtId="165" fontId="24" fillId="0" borderId="23" xfId="0" applyNumberFormat="1" applyFont="1" applyBorder="1" applyAlignment="1">
      <alignment horizontal="left" vertical="center" wrapText="1"/>
    </xf>
    <xf numFmtId="49" fontId="24" fillId="25" borderId="23" xfId="0" applyNumberFormat="1" applyFont="1" applyFill="1" applyBorder="1" applyAlignment="1">
      <alignment horizontal="left" vertical="center" wrapText="1"/>
    </xf>
    <xf numFmtId="0" fontId="24" fillId="25" borderId="23" xfId="0" applyFont="1" applyFill="1" applyBorder="1" applyAlignment="1">
      <alignment vertical="top" wrapText="1"/>
    </xf>
    <xf numFmtId="49" fontId="33" fillId="25" borderId="23" xfId="0" applyNumberFormat="1" applyFont="1" applyFill="1" applyBorder="1" applyAlignment="1">
      <alignment horizontal="center" vertical="center" wrapText="1"/>
    </xf>
    <xf numFmtId="0" fontId="33" fillId="25" borderId="23" xfId="0" applyFont="1" applyFill="1" applyBorder="1" applyAlignment="1">
      <alignment horizontal="center" vertical="center" wrapText="1"/>
    </xf>
    <xf numFmtId="165" fontId="24" fillId="25" borderId="23" xfId="62" applyNumberFormat="1" applyFont="1" applyFill="1" applyBorder="1" applyAlignment="1">
      <alignment horizontal="right" vertical="center" wrapText="1"/>
    </xf>
    <xf numFmtId="165" fontId="24" fillId="25" borderId="24" xfId="62" applyNumberFormat="1" applyFont="1" applyFill="1" applyBorder="1" applyAlignment="1">
      <alignment horizontal="right" vertical="center" wrapText="1"/>
    </xf>
    <xf numFmtId="49" fontId="33" fillId="0" borderId="14" xfId="0" applyNumberFormat="1" applyFont="1" applyBorder="1" applyAlignment="1">
      <alignment horizontal="left" vertical="center" wrapText="1"/>
    </xf>
    <xf numFmtId="165" fontId="24" fillId="25" borderId="14" xfId="0" applyNumberFormat="1" applyFont="1" applyFill="1" applyBorder="1" applyAlignment="1">
      <alignment horizontal="center" vertical="top" wrapText="1"/>
    </xf>
    <xf numFmtId="165" fontId="24" fillId="0" borderId="20" xfId="62" applyNumberFormat="1" applyFont="1" applyFill="1" applyBorder="1" applyAlignment="1">
      <alignment horizontal="center" vertical="top"/>
    </xf>
    <xf numFmtId="165" fontId="25" fillId="20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49" fontId="25" fillId="0" borderId="21" xfId="0" applyNumberFormat="1" applyFont="1" applyFill="1" applyBorder="1" applyAlignment="1">
      <alignment horizontal="left" vertical="center"/>
    </xf>
    <xf numFmtId="0" fontId="25" fillId="0" borderId="10" xfId="0" applyNumberFormat="1" applyFont="1" applyFill="1" applyBorder="1" applyAlignment="1">
      <alignment horizontal="left" vertical="center" wrapText="1"/>
    </xf>
    <xf numFmtId="165" fontId="25" fillId="0" borderId="10" xfId="0" applyNumberFormat="1" applyFont="1" applyFill="1" applyBorder="1" applyAlignment="1">
      <alignment horizontal="center" vertical="center" wrapText="1"/>
    </xf>
    <xf numFmtId="165" fontId="25" fillId="5" borderId="10" xfId="64" applyNumberFormat="1" applyFont="1" applyFill="1" applyBorder="1" applyAlignment="1">
      <alignment horizontal="center" vertical="top" wrapText="1"/>
    </xf>
    <xf numFmtId="165" fontId="32" fillId="5" borderId="10" xfId="0" applyNumberFormat="1" applyFont="1" applyFill="1" applyBorder="1" applyAlignment="1">
      <alignment horizontal="left" vertical="top" wrapText="1"/>
    </xf>
    <xf numFmtId="165" fontId="21" fillId="5" borderId="10" xfId="0" applyNumberFormat="1" applyFont="1" applyFill="1" applyBorder="1" applyAlignment="1">
      <alignment horizontal="center" vertical="center" wrapText="1"/>
    </xf>
    <xf numFmtId="165" fontId="25" fillId="5" borderId="10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165" fontId="24" fillId="25" borderId="25" xfId="62" applyNumberFormat="1" applyFont="1" applyFill="1" applyBorder="1" applyAlignment="1">
      <alignment horizontal="right" vertical="center" wrapText="1"/>
    </xf>
    <xf numFmtId="165" fontId="24" fillId="25" borderId="26" xfId="62" applyNumberFormat="1" applyFont="1" applyFill="1" applyBorder="1" applyAlignment="1">
      <alignment horizontal="right" vertical="center" wrapText="1"/>
    </xf>
    <xf numFmtId="165" fontId="30" fillId="24" borderId="10" xfId="0" applyNumberFormat="1" applyFont="1" applyFill="1" applyBorder="1" applyAlignment="1">
      <alignment horizontal="center" vertical="top" wrapText="1"/>
    </xf>
    <xf numFmtId="165" fontId="24" fillId="25" borderId="0" xfId="0" applyNumberFormat="1" applyFont="1" applyFill="1" applyBorder="1" applyAlignment="1">
      <alignment horizontal="left" vertical="center" wrapText="1"/>
    </xf>
    <xf numFmtId="0" fontId="24" fillId="0" borderId="14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165" fontId="41" fillId="0" borderId="10" xfId="62" applyNumberFormat="1" applyFont="1" applyFill="1" applyBorder="1" applyAlignment="1">
      <alignment horizontal="center" vertical="top"/>
    </xf>
    <xf numFmtId="49" fontId="24" fillId="0" borderId="13" xfId="0" applyNumberFormat="1" applyFont="1" applyBorder="1" applyAlignment="1">
      <alignment horizontal="center" vertical="top" wrapText="1"/>
    </xf>
    <xf numFmtId="0" fontId="25" fillId="0" borderId="15" xfId="0" applyNumberFormat="1" applyFont="1" applyBorder="1" applyAlignment="1">
      <alignment horizontal="left" vertical="top" wrapText="1"/>
    </xf>
    <xf numFmtId="49" fontId="38" fillId="25" borderId="10" xfId="0" applyNumberFormat="1" applyFont="1" applyFill="1" applyBorder="1" applyAlignment="1">
      <alignment vertical="top" wrapText="1"/>
    </xf>
    <xf numFmtId="165" fontId="24" fillId="0" borderId="27" xfId="0" applyNumberFormat="1" applyFont="1" applyBorder="1" applyAlignment="1">
      <alignment horizontal="left" vertical="top" wrapText="1"/>
    </xf>
    <xf numFmtId="165" fontId="24" fillId="0" borderId="28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vertical="top" wrapText="1"/>
    </xf>
    <xf numFmtId="0" fontId="28" fillId="5" borderId="10" xfId="0" applyNumberFormat="1" applyFont="1" applyFill="1" applyBorder="1" applyAlignment="1">
      <alignment horizontal="left" vertical="top" wrapText="1"/>
    </xf>
    <xf numFmtId="165" fontId="27" fillId="5" borderId="10" xfId="0" applyNumberFormat="1" applyFont="1" applyFill="1" applyBorder="1" applyAlignment="1">
      <alignment horizontal="left" vertical="top" wrapText="1"/>
    </xf>
    <xf numFmtId="0" fontId="24" fillId="0" borderId="20" xfId="0" applyNumberFormat="1" applyFont="1" applyBorder="1" applyAlignment="1">
      <alignment horizontal="left" vertical="top" wrapText="1"/>
    </xf>
    <xf numFmtId="165" fontId="30" fillId="24" borderId="10" xfId="0" applyNumberFormat="1" applyFont="1" applyFill="1" applyBorder="1" applyAlignment="1">
      <alignment vertical="top" wrapText="1"/>
    </xf>
    <xf numFmtId="164" fontId="29" fillId="25" borderId="10" xfId="0" applyNumberFormat="1" applyFont="1" applyFill="1" applyBorder="1" applyAlignment="1">
      <alignment vertical="top" wrapText="1"/>
    </xf>
    <xf numFmtId="165" fontId="29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165" fontId="29" fillId="0" borderId="10" xfId="62" applyNumberFormat="1" applyFont="1" applyFill="1" applyBorder="1" applyAlignment="1">
      <alignment horizontal="right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165" fontId="39" fillId="5" borderId="0" xfId="0" applyNumberFormat="1" applyFont="1" applyFill="1" applyAlignment="1">
      <alignment/>
    </xf>
    <xf numFmtId="165" fontId="27" fillId="0" borderId="10" xfId="0" applyNumberFormat="1" applyFont="1" applyFill="1" applyBorder="1" applyAlignment="1">
      <alignment horizontal="left" vertical="top" wrapText="1"/>
    </xf>
    <xf numFmtId="165" fontId="27" fillId="0" borderId="20" xfId="0" applyNumberFormat="1" applyFont="1" applyFill="1" applyBorder="1" applyAlignment="1">
      <alignment horizontal="left" vertical="top" wrapText="1"/>
    </xf>
    <xf numFmtId="165" fontId="27" fillId="0" borderId="15" xfId="0" applyNumberFormat="1" applyFont="1" applyFill="1" applyBorder="1" applyAlignment="1">
      <alignment horizontal="left" vertical="top" wrapText="1"/>
    </xf>
    <xf numFmtId="165" fontId="27" fillId="0" borderId="21" xfId="0" applyNumberFormat="1" applyFont="1" applyFill="1" applyBorder="1" applyAlignment="1">
      <alignment horizontal="left" vertical="top" wrapText="1"/>
    </xf>
    <xf numFmtId="165" fontId="24" fillId="0" borderId="10" xfId="62" applyNumberFormat="1" applyFont="1" applyFill="1" applyBorder="1" applyAlignment="1">
      <alignment horizontal="right" vertical="top" wrapText="1"/>
    </xf>
    <xf numFmtId="165" fontId="32" fillId="26" borderId="10" xfId="0" applyNumberFormat="1" applyFont="1" applyFill="1" applyBorder="1" applyAlignment="1">
      <alignment horizontal="left" vertical="top" wrapText="1"/>
    </xf>
    <xf numFmtId="165" fontId="25" fillId="26" borderId="10" xfId="62" applyNumberFormat="1" applyFont="1" applyFill="1" applyBorder="1" applyAlignment="1">
      <alignment horizontal="center" vertical="top" wrapText="1"/>
    </xf>
    <xf numFmtId="165" fontId="0" fillId="5" borderId="0" xfId="0" applyNumberFormat="1" applyFill="1" applyAlignment="1">
      <alignment/>
    </xf>
    <xf numFmtId="206" fontId="0" fillId="0" borderId="0" xfId="0" applyNumberFormat="1" applyAlignment="1">
      <alignment/>
    </xf>
    <xf numFmtId="206" fontId="21" fillId="0" borderId="0" xfId="0" applyNumberFormat="1" applyFont="1" applyAlignment="1">
      <alignment/>
    </xf>
    <xf numFmtId="165" fontId="0" fillId="0" borderId="0" xfId="0" applyNumberFormat="1" applyFill="1" applyAlignment="1">
      <alignment/>
    </xf>
    <xf numFmtId="49" fontId="27" fillId="5" borderId="10" xfId="0" applyNumberFormat="1" applyFont="1" applyFill="1" applyBorder="1" applyAlignment="1">
      <alignment horizontal="center" vertical="top" wrapText="1"/>
    </xf>
    <xf numFmtId="2" fontId="33" fillId="0" borderId="10" xfId="0" applyNumberFormat="1" applyFont="1" applyBorder="1" applyAlignment="1">
      <alignment horizontal="left" vertical="center" wrapText="1"/>
    </xf>
    <xf numFmtId="49" fontId="27" fillId="26" borderId="10" xfId="0" applyNumberFormat="1" applyFont="1" applyFill="1" applyBorder="1" applyAlignment="1">
      <alignment horizontal="center" vertical="top" wrapText="1"/>
    </xf>
    <xf numFmtId="182" fontId="33" fillId="0" borderId="10" xfId="0" applyNumberFormat="1" applyFont="1" applyBorder="1" applyAlignment="1">
      <alignment horizontal="left" vertical="center" wrapText="1"/>
    </xf>
    <xf numFmtId="49" fontId="35" fillId="0" borderId="0" xfId="0" applyNumberFormat="1" applyFont="1" applyAlignment="1">
      <alignment horizontal="center" vertical="top"/>
    </xf>
    <xf numFmtId="0" fontId="24" fillId="0" borderId="10" xfId="0" applyFont="1" applyBorder="1" applyAlignment="1">
      <alignment/>
    </xf>
    <xf numFmtId="165" fontId="24" fillId="0" borderId="23" xfId="0" applyNumberFormat="1" applyFont="1" applyFill="1" applyBorder="1" applyAlignment="1">
      <alignment horizontal="left" vertical="top" wrapText="1"/>
    </xf>
    <xf numFmtId="43" fontId="0" fillId="0" borderId="0" xfId="62" applyFont="1" applyAlignment="1">
      <alignment/>
    </xf>
    <xf numFmtId="43" fontId="0" fillId="0" borderId="0" xfId="0" applyNumberFormat="1" applyAlignment="1">
      <alignment/>
    </xf>
    <xf numFmtId="43" fontId="21" fillId="0" borderId="0" xfId="0" applyNumberFormat="1" applyFont="1" applyAlignment="1">
      <alignment/>
    </xf>
    <xf numFmtId="3" fontId="24" fillId="7" borderId="20" xfId="62" applyNumberFormat="1" applyFont="1" applyFill="1" applyBorder="1" applyAlignment="1">
      <alignment horizontal="center" vertical="center" wrapText="1"/>
    </xf>
    <xf numFmtId="3" fontId="24" fillId="7" borderId="15" xfId="62" applyNumberFormat="1" applyFont="1" applyFill="1" applyBorder="1" applyAlignment="1">
      <alignment horizontal="center" vertical="center" wrapText="1"/>
    </xf>
    <xf numFmtId="3" fontId="24" fillId="7" borderId="29" xfId="62" applyNumberFormat="1" applyFont="1" applyFill="1" applyBorder="1" applyAlignment="1">
      <alignment horizontal="center" vertical="center" wrapText="1"/>
    </xf>
    <xf numFmtId="165" fontId="40" fillId="0" borderId="30" xfId="0" applyNumberFormat="1" applyFont="1" applyFill="1" applyBorder="1" applyAlignment="1">
      <alignment horizontal="center" vertical="top" wrapText="1"/>
    </xf>
    <xf numFmtId="165" fontId="40" fillId="0" borderId="31" xfId="0" applyNumberFormat="1" applyFont="1" applyFill="1" applyBorder="1" applyAlignment="1">
      <alignment horizontal="center" vertical="top" wrapText="1"/>
    </xf>
    <xf numFmtId="0" fontId="24" fillId="7" borderId="32" xfId="0" applyNumberFormat="1" applyFont="1" applyFill="1" applyBorder="1" applyAlignment="1">
      <alignment horizontal="center" vertical="center" wrapText="1"/>
    </xf>
    <xf numFmtId="0" fontId="24" fillId="7" borderId="25" xfId="0" applyNumberFormat="1" applyFont="1" applyFill="1" applyBorder="1" applyAlignment="1">
      <alignment horizontal="center" vertical="center" wrapText="1"/>
    </xf>
    <xf numFmtId="0" fontId="24" fillId="7" borderId="23" xfId="0" applyNumberFormat="1" applyFont="1" applyFill="1" applyBorder="1" applyAlignment="1">
      <alignment horizontal="center" vertical="center" wrapText="1"/>
    </xf>
    <xf numFmtId="49" fontId="24" fillId="7" borderId="33" xfId="0" applyNumberFormat="1" applyFont="1" applyFill="1" applyBorder="1" applyAlignment="1">
      <alignment horizontal="center" vertical="top" wrapText="1"/>
    </xf>
    <xf numFmtId="49" fontId="24" fillId="7" borderId="34" xfId="0" applyNumberFormat="1" applyFont="1" applyFill="1" applyBorder="1" applyAlignment="1">
      <alignment horizontal="center" vertical="top" wrapText="1"/>
    </xf>
    <xf numFmtId="49" fontId="24" fillId="7" borderId="35" xfId="0" applyNumberFormat="1" applyFont="1" applyFill="1" applyBorder="1" applyAlignment="1">
      <alignment horizontal="center" vertical="top" wrapText="1"/>
    </xf>
    <xf numFmtId="200" fontId="24" fillId="7" borderId="32" xfId="0" applyNumberFormat="1" applyFont="1" applyFill="1" applyBorder="1" applyAlignment="1">
      <alignment horizontal="center" vertical="center" wrapText="1"/>
    </xf>
    <xf numFmtId="200" fontId="24" fillId="7" borderId="25" xfId="0" applyNumberFormat="1" applyFont="1" applyFill="1" applyBorder="1" applyAlignment="1">
      <alignment horizontal="center" vertical="center" wrapText="1"/>
    </xf>
    <xf numFmtId="200" fontId="24" fillId="7" borderId="23" xfId="0" applyNumberFormat="1" applyFont="1" applyFill="1" applyBorder="1" applyAlignment="1">
      <alignment horizontal="center" vertical="center" wrapText="1"/>
    </xf>
    <xf numFmtId="3" fontId="24" fillId="7" borderId="36" xfId="62" applyNumberFormat="1" applyFont="1" applyFill="1" applyBorder="1" applyAlignment="1">
      <alignment horizontal="center" vertical="center" wrapText="1"/>
    </xf>
    <xf numFmtId="3" fontId="24" fillId="7" borderId="37" xfId="62" applyNumberFormat="1" applyFont="1" applyFill="1" applyBorder="1" applyAlignment="1">
      <alignment horizontal="center" vertical="center" wrapText="1"/>
    </xf>
    <xf numFmtId="3" fontId="24" fillId="7" borderId="38" xfId="62" applyNumberFormat="1" applyFont="1" applyFill="1" applyBorder="1" applyAlignment="1">
      <alignment horizontal="center" vertical="center" wrapText="1"/>
    </xf>
    <xf numFmtId="3" fontId="24" fillId="7" borderId="39" xfId="62" applyNumberFormat="1" applyFont="1" applyFill="1" applyBorder="1" applyAlignment="1">
      <alignment horizontal="center" vertical="center" wrapText="1"/>
    </xf>
    <xf numFmtId="3" fontId="24" fillId="7" borderId="31" xfId="62" applyNumberFormat="1" applyFont="1" applyFill="1" applyBorder="1" applyAlignment="1">
      <alignment horizontal="center" vertical="center" wrapText="1"/>
    </xf>
    <xf numFmtId="3" fontId="24" fillId="7" borderId="40" xfId="62" applyNumberFormat="1" applyFont="1" applyFill="1" applyBorder="1" applyAlignment="1">
      <alignment horizontal="center" vertical="center" wrapText="1"/>
    </xf>
    <xf numFmtId="49" fontId="24" fillId="7" borderId="14" xfId="0" applyNumberFormat="1" applyFont="1" applyFill="1" applyBorder="1" applyAlignment="1">
      <alignment horizontal="center" vertical="center" wrapText="1"/>
    </xf>
    <xf numFmtId="49" fontId="24" fillId="7" borderId="25" xfId="0" applyNumberFormat="1" applyFont="1" applyFill="1" applyBorder="1" applyAlignment="1">
      <alignment horizontal="center" vertical="center" wrapText="1"/>
    </xf>
    <xf numFmtId="49" fontId="24" fillId="7" borderId="23" xfId="0" applyNumberFormat="1" applyFont="1" applyFill="1" applyBorder="1" applyAlignment="1">
      <alignment horizontal="center" vertical="center" wrapText="1"/>
    </xf>
    <xf numFmtId="3" fontId="24" fillId="7" borderId="14" xfId="62" applyNumberFormat="1" applyFont="1" applyFill="1" applyBorder="1" applyAlignment="1">
      <alignment horizontal="center" vertical="center" wrapText="1"/>
    </xf>
    <xf numFmtId="3" fontId="24" fillId="7" borderId="23" xfId="62" applyNumberFormat="1" applyFont="1" applyFill="1" applyBorder="1" applyAlignment="1">
      <alignment horizontal="center" vertical="center" wrapText="1"/>
    </xf>
    <xf numFmtId="3" fontId="24" fillId="7" borderId="21" xfId="62" applyNumberFormat="1" applyFont="1" applyFill="1" applyBorder="1" applyAlignment="1">
      <alignment horizontal="center" vertical="center" wrapText="1"/>
    </xf>
    <xf numFmtId="165" fontId="27" fillId="26" borderId="20" xfId="0" applyNumberFormat="1" applyFont="1" applyFill="1" applyBorder="1" applyAlignment="1">
      <alignment horizontal="left" vertical="top" wrapText="1"/>
    </xf>
    <xf numFmtId="165" fontId="27" fillId="26" borderId="15" xfId="0" applyNumberFormat="1" applyFont="1" applyFill="1" applyBorder="1" applyAlignment="1">
      <alignment horizontal="left" vertical="top" wrapText="1"/>
    </xf>
    <xf numFmtId="165" fontId="27" fillId="26" borderId="21" xfId="0" applyNumberFormat="1" applyFont="1" applyFill="1" applyBorder="1" applyAlignment="1">
      <alignment horizontal="left" vertical="top" wrapText="1"/>
    </xf>
    <xf numFmtId="0" fontId="30" fillId="24" borderId="19" xfId="0" applyNumberFormat="1" applyFont="1" applyFill="1" applyBorder="1" applyAlignment="1">
      <alignment horizontal="left" vertical="top" wrapText="1"/>
    </xf>
    <xf numFmtId="0" fontId="30" fillId="24" borderId="15" xfId="0" applyNumberFormat="1" applyFont="1" applyFill="1" applyBorder="1" applyAlignment="1">
      <alignment horizontal="left" vertical="top" wrapText="1"/>
    </xf>
    <xf numFmtId="0" fontId="30" fillId="24" borderId="21" xfId="0" applyNumberFormat="1" applyFont="1" applyFill="1" applyBorder="1" applyAlignment="1">
      <alignment horizontal="left" vertical="top" wrapText="1"/>
    </xf>
    <xf numFmtId="49" fontId="24" fillId="7" borderId="41" xfId="0" applyNumberFormat="1" applyFont="1" applyFill="1" applyBorder="1" applyAlignment="1">
      <alignment horizontal="center" vertical="center" wrapText="1"/>
    </xf>
    <xf numFmtId="49" fontId="24" fillId="7" borderId="42" xfId="0" applyNumberFormat="1" applyFont="1" applyFill="1" applyBorder="1" applyAlignment="1">
      <alignment horizontal="center" vertical="center" wrapText="1"/>
    </xf>
    <xf numFmtId="49" fontId="24" fillId="7" borderId="43" xfId="0" applyNumberFormat="1" applyFont="1" applyFill="1" applyBorder="1" applyAlignment="1">
      <alignment horizontal="center" vertical="center" wrapText="1"/>
    </xf>
    <xf numFmtId="49" fontId="24" fillId="7" borderId="44" xfId="0" applyNumberFormat="1" applyFont="1" applyFill="1" applyBorder="1" applyAlignment="1">
      <alignment horizontal="center" vertical="top" wrapText="1"/>
    </xf>
    <xf numFmtId="49" fontId="24" fillId="7" borderId="44" xfId="0" applyNumberFormat="1" applyFont="1" applyFill="1" applyBorder="1" applyAlignment="1">
      <alignment horizontal="center" vertical="top"/>
    </xf>
    <xf numFmtId="3" fontId="24" fillId="7" borderId="10" xfId="62" applyNumberFormat="1" applyFont="1" applyFill="1" applyBorder="1" applyAlignment="1">
      <alignment horizontal="center" vertical="center" wrapText="1"/>
    </xf>
    <xf numFmtId="0" fontId="24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24" fillId="0" borderId="25" xfId="0" applyNumberFormat="1" applyFont="1" applyFill="1" applyBorder="1" applyAlignment="1" applyProtection="1">
      <alignment horizontal="center" vertical="center" wrapText="1" shrinkToFit="1"/>
      <protection locked="0"/>
    </xf>
    <xf numFmtId="49" fontId="24" fillId="7" borderId="10" xfId="0" applyNumberFormat="1" applyFont="1" applyFill="1" applyBorder="1" applyAlignment="1">
      <alignment horizontal="center" vertical="center" wrapText="1"/>
    </xf>
    <xf numFmtId="200" fontId="24" fillId="7" borderId="44" xfId="0" applyNumberFormat="1" applyFont="1" applyFill="1" applyBorder="1" applyAlignment="1">
      <alignment horizontal="center" vertical="center" wrapText="1"/>
    </xf>
    <xf numFmtId="200" fontId="24" fillId="7" borderId="10" xfId="0" applyNumberFormat="1" applyFont="1" applyFill="1" applyBorder="1" applyAlignment="1">
      <alignment horizontal="center" vertical="center" wrapText="1"/>
    </xf>
    <xf numFmtId="0" fontId="24" fillId="7" borderId="10" xfId="62" applyNumberFormat="1" applyFont="1" applyFill="1" applyBorder="1" applyAlignment="1">
      <alignment horizontal="center" vertical="center" wrapText="1"/>
    </xf>
    <xf numFmtId="0" fontId="24" fillId="7" borderId="12" xfId="62" applyNumberFormat="1" applyFont="1" applyFill="1" applyBorder="1" applyAlignment="1">
      <alignment horizontal="center" vertical="center" wrapText="1"/>
    </xf>
    <xf numFmtId="3" fontId="24" fillId="7" borderId="12" xfId="62" applyNumberFormat="1" applyFont="1" applyFill="1" applyBorder="1" applyAlignment="1">
      <alignment horizontal="center" vertical="center" wrapText="1"/>
    </xf>
    <xf numFmtId="0" fontId="25" fillId="20" borderId="20" xfId="0" applyNumberFormat="1" applyFont="1" applyFill="1" applyBorder="1" applyAlignment="1">
      <alignment horizontal="left" vertical="center" wrapText="1"/>
    </xf>
    <xf numFmtId="0" fontId="25" fillId="20" borderId="15" xfId="0" applyNumberFormat="1" applyFont="1" applyFill="1" applyBorder="1" applyAlignment="1">
      <alignment horizontal="left" vertical="center" wrapText="1"/>
    </xf>
    <xf numFmtId="0" fontId="25" fillId="20" borderId="21" xfId="0" applyNumberFormat="1" applyFont="1" applyFill="1" applyBorder="1" applyAlignment="1">
      <alignment horizontal="left" vertical="center" wrapText="1"/>
    </xf>
    <xf numFmtId="49" fontId="35" fillId="0" borderId="0" xfId="0" applyNumberFormat="1" applyFont="1" applyAlignment="1">
      <alignment horizontal="center" vertical="top"/>
    </xf>
    <xf numFmtId="0" fontId="25" fillId="0" borderId="45" xfId="0" applyNumberFormat="1" applyFont="1" applyBorder="1" applyAlignment="1">
      <alignment horizontal="center" vertical="top" wrapText="1"/>
    </xf>
    <xf numFmtId="3" fontId="24" fillId="7" borderId="44" xfId="62" applyNumberFormat="1" applyFont="1" applyFill="1" applyBorder="1" applyAlignment="1">
      <alignment horizontal="center" vertical="center" wrapText="1"/>
    </xf>
    <xf numFmtId="3" fontId="24" fillId="7" borderId="46" xfId="62" applyNumberFormat="1" applyFont="1" applyFill="1" applyBorder="1" applyAlignment="1">
      <alignment horizontal="center" vertical="center" wrapText="1"/>
    </xf>
    <xf numFmtId="0" fontId="30" fillId="24" borderId="19" xfId="0" applyNumberFormat="1" applyFont="1" applyFill="1" applyBorder="1" applyAlignment="1">
      <alignment horizontal="center" vertical="top" wrapText="1"/>
    </xf>
    <xf numFmtId="0" fontId="30" fillId="24" borderId="15" xfId="0" applyNumberFormat="1" applyFont="1" applyFill="1" applyBorder="1" applyAlignment="1">
      <alignment horizontal="center" vertical="top" wrapText="1"/>
    </xf>
    <xf numFmtId="0" fontId="30" fillId="24" borderId="21" xfId="0" applyNumberFormat="1" applyFont="1" applyFill="1" applyBorder="1" applyAlignment="1">
      <alignment horizontal="center" vertical="top" wrapText="1"/>
    </xf>
    <xf numFmtId="0" fontId="25" fillId="20" borderId="20" xfId="0" applyNumberFormat="1" applyFont="1" applyFill="1" applyBorder="1" applyAlignment="1">
      <alignment horizontal="center" vertical="center" wrapText="1"/>
    </xf>
    <xf numFmtId="0" fontId="25" fillId="20" borderId="15" xfId="0" applyNumberFormat="1" applyFont="1" applyFill="1" applyBorder="1" applyAlignment="1">
      <alignment horizontal="center" vertical="center" wrapText="1"/>
    </xf>
    <xf numFmtId="0" fontId="25" fillId="20" borderId="21" xfId="0" applyNumberFormat="1" applyFont="1" applyFill="1" applyBorder="1" applyAlignment="1">
      <alignment horizontal="center" vertical="center" wrapText="1"/>
    </xf>
    <xf numFmtId="165" fontId="30" fillId="24" borderId="19" xfId="0" applyNumberFormat="1" applyFont="1" applyFill="1" applyBorder="1" applyAlignment="1">
      <alignment horizontal="center" vertical="top" wrapText="1"/>
    </xf>
    <xf numFmtId="165" fontId="30" fillId="24" borderId="15" xfId="0" applyNumberFormat="1" applyFont="1" applyFill="1" applyBorder="1" applyAlignment="1">
      <alignment horizontal="center" vertical="top" wrapText="1"/>
    </xf>
    <xf numFmtId="165" fontId="30" fillId="24" borderId="21" xfId="0" applyNumberFormat="1" applyFont="1" applyFill="1" applyBorder="1" applyAlignment="1">
      <alignment horizontal="center" vertical="top" wrapText="1"/>
    </xf>
    <xf numFmtId="165" fontId="25" fillId="20" borderId="20" xfId="0" applyNumberFormat="1" applyFont="1" applyFill="1" applyBorder="1" applyAlignment="1">
      <alignment horizontal="center" vertical="center" wrapText="1"/>
    </xf>
    <xf numFmtId="165" fontId="25" fillId="20" borderId="15" xfId="0" applyNumberFormat="1" applyFont="1" applyFill="1" applyBorder="1" applyAlignment="1">
      <alignment horizontal="center" vertical="center" wrapText="1"/>
    </xf>
    <xf numFmtId="165" fontId="25" fillId="20" borderId="21" xfId="0" applyNumberFormat="1" applyFont="1" applyFill="1" applyBorder="1" applyAlignment="1">
      <alignment horizontal="center" vertical="center" wrapText="1"/>
    </xf>
    <xf numFmtId="165" fontId="27" fillId="26" borderId="10" xfId="0" applyNumberFormat="1" applyFont="1" applyFill="1" applyBorder="1" applyAlignment="1">
      <alignment horizontal="left" vertical="top" wrapText="1"/>
    </xf>
    <xf numFmtId="0" fontId="28" fillId="5" borderId="10" xfId="0" applyNumberFormat="1" applyFont="1" applyFill="1" applyBorder="1" applyAlignment="1">
      <alignment horizontal="left" vertical="top" wrapText="1"/>
    </xf>
    <xf numFmtId="0" fontId="27" fillId="24" borderId="11" xfId="0" applyFont="1" applyFill="1" applyBorder="1" applyAlignment="1">
      <alignment horizontal="left" vertical="center" wrapText="1"/>
    </xf>
    <xf numFmtId="0" fontId="27" fillId="24" borderId="10" xfId="0" applyFont="1" applyFill="1" applyBorder="1" applyAlignment="1">
      <alignment horizontal="left" vertical="center" wrapText="1"/>
    </xf>
    <xf numFmtId="0" fontId="30" fillId="24" borderId="11" xfId="0" applyNumberFormat="1" applyFont="1" applyFill="1" applyBorder="1" applyAlignment="1">
      <alignment horizontal="left" vertical="top" wrapText="1"/>
    </xf>
    <xf numFmtId="0" fontId="30" fillId="24" borderId="10" xfId="0" applyNumberFormat="1" applyFont="1" applyFill="1" applyBorder="1" applyAlignment="1">
      <alignment horizontal="left" vertical="top" wrapText="1"/>
    </xf>
    <xf numFmtId="0" fontId="25" fillId="0" borderId="19" xfId="0" applyNumberFormat="1" applyFont="1" applyBorder="1" applyAlignment="1">
      <alignment horizontal="left" vertical="top" wrapText="1"/>
    </xf>
    <xf numFmtId="0" fontId="25" fillId="0" borderId="15" xfId="0" applyNumberFormat="1" applyFont="1" applyBorder="1" applyAlignment="1">
      <alignment horizontal="left" vertical="top" wrapText="1"/>
    </xf>
    <xf numFmtId="0" fontId="25" fillId="0" borderId="28" xfId="0" applyNumberFormat="1" applyFont="1" applyBorder="1" applyAlignment="1">
      <alignment horizontal="left" vertical="top" wrapText="1"/>
    </xf>
    <xf numFmtId="0" fontId="25" fillId="0" borderId="21" xfId="0" applyNumberFormat="1" applyFont="1" applyBorder="1" applyAlignment="1">
      <alignment horizontal="left" vertical="top" wrapText="1"/>
    </xf>
    <xf numFmtId="165" fontId="30" fillId="24" borderId="10" xfId="0" applyNumberFormat="1" applyFont="1" applyFill="1" applyBorder="1" applyAlignment="1">
      <alignment horizontal="center" vertical="top" wrapText="1"/>
    </xf>
    <xf numFmtId="0" fontId="24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0" fontId="25" fillId="0" borderId="0" xfId="0" applyNumberFormat="1" applyFont="1" applyAlignment="1">
      <alignment horizontal="center" vertical="top" wrapText="1"/>
    </xf>
    <xf numFmtId="49" fontId="24" fillId="7" borderId="47" xfId="0" applyNumberFormat="1" applyFont="1" applyFill="1" applyBorder="1" applyAlignment="1">
      <alignment horizontal="center" vertical="center" wrapText="1"/>
    </xf>
    <xf numFmtId="49" fontId="24" fillId="7" borderId="11" xfId="0" applyNumberFormat="1" applyFont="1" applyFill="1" applyBorder="1" applyAlignment="1">
      <alignment horizontal="center" vertical="center" wrapText="1"/>
    </xf>
    <xf numFmtId="0" fontId="24" fillId="7" borderId="44" xfId="0" applyNumberFormat="1" applyFont="1" applyFill="1" applyBorder="1" applyAlignment="1">
      <alignment horizontal="center" vertical="center" wrapText="1"/>
    </xf>
    <xf numFmtId="0" fontId="24" fillId="7" borderId="10" xfId="0" applyNumberFormat="1" applyFont="1" applyFill="1" applyBorder="1" applyAlignment="1">
      <alignment horizontal="center" vertical="center" wrapText="1"/>
    </xf>
    <xf numFmtId="165" fontId="25" fillId="24" borderId="10" xfId="0" applyNumberFormat="1" applyFont="1" applyFill="1" applyBorder="1" applyAlignment="1">
      <alignment horizontal="left" vertical="top" wrapText="1"/>
    </xf>
    <xf numFmtId="165" fontId="24" fillId="0" borderId="14" xfId="0" applyNumberFormat="1" applyFont="1" applyFill="1" applyBorder="1" applyAlignment="1">
      <alignment horizontal="center" vertical="center" wrapText="1"/>
    </xf>
    <xf numFmtId="165" fontId="24" fillId="0" borderId="25" xfId="0" applyNumberFormat="1" applyFont="1" applyFill="1" applyBorder="1" applyAlignment="1">
      <alignment horizontal="center" vertical="center" wrapText="1"/>
    </xf>
    <xf numFmtId="165" fontId="24" fillId="0" borderId="23" xfId="0" applyNumberFormat="1" applyFont="1" applyFill="1" applyBorder="1" applyAlignment="1">
      <alignment horizontal="center" vertical="center" wrapText="1"/>
    </xf>
    <xf numFmtId="0" fontId="27" fillId="24" borderId="19" xfId="0" applyFont="1" applyFill="1" applyBorder="1" applyAlignment="1">
      <alignment horizontal="left" vertical="center" wrapText="1"/>
    </xf>
    <xf numFmtId="0" fontId="27" fillId="24" borderId="15" xfId="0" applyFont="1" applyFill="1" applyBorder="1" applyAlignment="1">
      <alignment horizontal="left" vertical="center" wrapText="1"/>
    </xf>
    <xf numFmtId="0" fontId="27" fillId="24" borderId="21" xfId="0" applyFont="1" applyFill="1" applyBorder="1" applyAlignment="1">
      <alignment horizontal="left" vertical="center" wrapText="1"/>
    </xf>
    <xf numFmtId="49" fontId="37" fillId="0" borderId="48" xfId="0" applyNumberFormat="1" applyFont="1" applyBorder="1" applyAlignment="1">
      <alignment horizontal="center" vertical="center" wrapText="1"/>
    </xf>
    <xf numFmtId="49" fontId="37" fillId="0" borderId="28" xfId="0" applyNumberFormat="1" applyFont="1" applyBorder="1" applyAlignment="1">
      <alignment horizontal="center" vertical="center" wrapText="1"/>
    </xf>
    <xf numFmtId="49" fontId="37" fillId="0" borderId="49" xfId="0" applyNumberFormat="1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табл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5"/>
  <sheetViews>
    <sheetView tabSelected="1" zoomScalePageLayoutView="0" workbookViewId="0" topLeftCell="A1">
      <pane xSplit="8" ySplit="8" topLeftCell="S214" activePane="bottomRight" state="frozen"/>
      <selection pane="topLeft" activeCell="A1" sqref="A1"/>
      <selection pane="topRight" activeCell="I1" sqref="I1"/>
      <selection pane="bottomLeft" activeCell="A9" sqref="A9"/>
      <selection pane="bottomRight" activeCell="W120" sqref="W120:AG122"/>
    </sheetView>
  </sheetViews>
  <sheetFormatPr defaultColWidth="9.00390625" defaultRowHeight="12.75"/>
  <cols>
    <col min="1" max="1" width="4.375" style="0" customWidth="1"/>
    <col min="2" max="2" width="19.375" style="0" customWidth="1"/>
    <col min="3" max="3" width="15.625" style="0" customWidth="1"/>
    <col min="4" max="4" width="4.125" style="0" customWidth="1"/>
    <col min="5" max="6" width="3.25390625" style="0" customWidth="1"/>
    <col min="7" max="7" width="7.125" style="0" customWidth="1"/>
    <col min="8" max="8" width="3.875" style="0" customWidth="1"/>
    <col min="9" max="9" width="34.25390625" style="0" customWidth="1"/>
    <col min="12" max="12" width="9.375" style="0" customWidth="1"/>
    <col min="13" max="14" width="9.25390625" style="0" customWidth="1"/>
    <col min="15" max="16" width="9.375" style="0" customWidth="1"/>
    <col min="17" max="18" width="10.00390625" style="0" customWidth="1"/>
    <col min="19" max="19" width="4.25390625" style="0" customWidth="1"/>
    <col min="20" max="20" width="10.75390625" style="0" customWidth="1"/>
    <col min="21" max="21" width="10.125" style="0" customWidth="1"/>
    <col min="22" max="22" width="3.875" style="0" customWidth="1"/>
    <col min="23" max="23" width="15.00390625" style="0" customWidth="1"/>
    <col min="24" max="24" width="15.625" style="0" customWidth="1"/>
    <col min="25" max="25" width="10.375" style="0" bestFit="1" customWidth="1"/>
    <col min="26" max="26" width="12.00390625" style="0" bestFit="1" customWidth="1"/>
    <col min="27" max="27" width="10.25390625" style="0" bestFit="1" customWidth="1"/>
    <col min="28" max="28" width="10.375" style="0" bestFit="1" customWidth="1"/>
    <col min="29" max="29" width="11.125" style="0" bestFit="1" customWidth="1"/>
    <col min="30" max="30" width="9.375" style="0" bestFit="1" customWidth="1"/>
    <col min="31" max="31" width="10.375" style="0" bestFit="1" customWidth="1"/>
    <col min="32" max="32" width="10.25390625" style="0" bestFit="1" customWidth="1"/>
  </cols>
  <sheetData>
    <row r="1" spans="5:8" ht="12.75">
      <c r="E1" s="47"/>
      <c r="F1" s="47"/>
      <c r="G1" s="47"/>
      <c r="H1" s="47"/>
    </row>
    <row r="2" spans="5:8" ht="12.75">
      <c r="E2" s="47"/>
      <c r="F2" s="47"/>
      <c r="G2" s="47"/>
      <c r="H2" s="47"/>
    </row>
    <row r="3" spans="1:22" ht="25.5" customHeight="1">
      <c r="A3" s="318" t="s">
        <v>671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</row>
    <row r="4" spans="1:22" ht="13.5" thickBot="1">
      <c r="A4" s="3"/>
      <c r="B4" s="4" t="s">
        <v>173</v>
      </c>
      <c r="C4" s="4"/>
      <c r="D4" s="4"/>
      <c r="E4" s="44"/>
      <c r="F4" s="44"/>
      <c r="G4" s="44"/>
      <c r="H4" s="44"/>
      <c r="I4" s="5"/>
      <c r="J4" s="6"/>
      <c r="K4" s="7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2.75">
      <c r="A5" s="319" t="s">
        <v>174</v>
      </c>
      <c r="B5" s="321" t="s">
        <v>419</v>
      </c>
      <c r="C5" s="246" t="s">
        <v>52</v>
      </c>
      <c r="D5" s="246" t="s">
        <v>53</v>
      </c>
      <c r="E5" s="276" t="s">
        <v>420</v>
      </c>
      <c r="F5" s="277"/>
      <c r="G5" s="277"/>
      <c r="H5" s="277"/>
      <c r="I5" s="282" t="s">
        <v>354</v>
      </c>
      <c r="J5" s="282" t="s">
        <v>355</v>
      </c>
      <c r="K5" s="282" t="s">
        <v>356</v>
      </c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3"/>
    </row>
    <row r="6" spans="1:22" ht="12.75">
      <c r="A6" s="320"/>
      <c r="B6" s="322"/>
      <c r="C6" s="247"/>
      <c r="D6" s="247"/>
      <c r="E6" s="281" t="s">
        <v>357</v>
      </c>
      <c r="F6" s="281" t="s">
        <v>358</v>
      </c>
      <c r="G6" s="281" t="s">
        <v>359</v>
      </c>
      <c r="H6" s="281" t="s">
        <v>360</v>
      </c>
      <c r="I6" s="283"/>
      <c r="J6" s="283"/>
      <c r="K6" s="283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86"/>
    </row>
    <row r="7" spans="1:22" ht="12.75" customHeight="1">
      <c r="A7" s="320"/>
      <c r="B7" s="322"/>
      <c r="C7" s="247"/>
      <c r="D7" s="247"/>
      <c r="E7" s="281"/>
      <c r="F7" s="281"/>
      <c r="G7" s="281"/>
      <c r="H7" s="281"/>
      <c r="I7" s="283"/>
      <c r="J7" s="283"/>
      <c r="K7" s="283"/>
      <c r="L7" s="278" t="s">
        <v>204</v>
      </c>
      <c r="M7" s="278" t="s">
        <v>205</v>
      </c>
      <c r="N7" s="278" t="s">
        <v>361</v>
      </c>
      <c r="O7" s="278"/>
      <c r="P7" s="278"/>
      <c r="Q7" s="278" t="s">
        <v>200</v>
      </c>
      <c r="R7" s="278"/>
      <c r="S7" s="278"/>
      <c r="T7" s="278" t="s">
        <v>206</v>
      </c>
      <c r="U7" s="278"/>
      <c r="V7" s="286"/>
    </row>
    <row r="8" spans="1:22" ht="74.25" customHeight="1">
      <c r="A8" s="320"/>
      <c r="B8" s="322"/>
      <c r="C8" s="248"/>
      <c r="D8" s="248"/>
      <c r="E8" s="281"/>
      <c r="F8" s="281"/>
      <c r="G8" s="281"/>
      <c r="H8" s="281"/>
      <c r="I8" s="283"/>
      <c r="J8" s="283"/>
      <c r="K8" s="283"/>
      <c r="L8" s="278"/>
      <c r="M8" s="278"/>
      <c r="N8" s="11" t="s">
        <v>362</v>
      </c>
      <c r="O8" s="12" t="s">
        <v>363</v>
      </c>
      <c r="P8" s="12" t="s">
        <v>364</v>
      </c>
      <c r="Q8" s="12" t="s">
        <v>362</v>
      </c>
      <c r="R8" s="12" t="s">
        <v>363</v>
      </c>
      <c r="S8" s="12" t="s">
        <v>364</v>
      </c>
      <c r="T8" s="12" t="s">
        <v>362</v>
      </c>
      <c r="U8" s="12" t="s">
        <v>363</v>
      </c>
      <c r="V8" s="13" t="s">
        <v>364</v>
      </c>
    </row>
    <row r="9" spans="1:26" ht="12.75">
      <c r="A9" s="9" t="s">
        <v>365</v>
      </c>
      <c r="B9" s="10">
        <v>2</v>
      </c>
      <c r="C9" s="10">
        <v>3</v>
      </c>
      <c r="D9" s="10">
        <v>4</v>
      </c>
      <c r="E9" s="14" t="s">
        <v>54</v>
      </c>
      <c r="F9" s="14" t="s">
        <v>31</v>
      </c>
      <c r="G9" s="14" t="s">
        <v>55</v>
      </c>
      <c r="H9" s="14" t="s">
        <v>32</v>
      </c>
      <c r="I9" s="14" t="s">
        <v>56</v>
      </c>
      <c r="J9" s="14" t="s">
        <v>2</v>
      </c>
      <c r="K9" s="14" t="s">
        <v>373</v>
      </c>
      <c r="L9" s="11">
        <v>12</v>
      </c>
      <c r="M9" s="11">
        <v>13</v>
      </c>
      <c r="N9" s="284">
        <v>14</v>
      </c>
      <c r="O9" s="284"/>
      <c r="P9" s="284"/>
      <c r="Q9" s="284">
        <v>15</v>
      </c>
      <c r="R9" s="284"/>
      <c r="S9" s="284"/>
      <c r="T9" s="284">
        <v>16</v>
      </c>
      <c r="U9" s="284"/>
      <c r="V9" s="285"/>
      <c r="Z9" s="228"/>
    </row>
    <row r="10" spans="1:32" ht="12.75">
      <c r="A10" s="308" t="s">
        <v>366</v>
      </c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55">
        <f aca="true" t="shared" si="0" ref="L10:V10">SUM(L11+L68+L86+L103+L115+L121)</f>
        <v>295055.24</v>
      </c>
      <c r="M10" s="55">
        <f t="shared" si="0"/>
        <v>292016.50000000006</v>
      </c>
      <c r="N10" s="55">
        <f t="shared" si="0"/>
        <v>243413.9</v>
      </c>
      <c r="O10" s="55">
        <f t="shared" si="0"/>
        <v>207074.5</v>
      </c>
      <c r="P10" s="55">
        <f t="shared" si="0"/>
        <v>36339.4</v>
      </c>
      <c r="Q10" s="55">
        <f t="shared" si="0"/>
        <v>258261.5</v>
      </c>
      <c r="R10" s="55">
        <f t="shared" si="0"/>
        <v>258261.5</v>
      </c>
      <c r="S10" s="55">
        <f t="shared" si="0"/>
        <v>0</v>
      </c>
      <c r="T10" s="55">
        <f t="shared" si="0"/>
        <v>256997.69999999998</v>
      </c>
      <c r="U10" s="55">
        <f t="shared" si="0"/>
        <v>256997.69999999998</v>
      </c>
      <c r="V10" s="55">
        <f t="shared" si="0"/>
        <v>0</v>
      </c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</row>
    <row r="11" spans="1:33" s="146" customFormat="1" ht="12.75">
      <c r="A11" s="143" t="s">
        <v>367</v>
      </c>
      <c r="B11" s="307" t="s">
        <v>199</v>
      </c>
      <c r="C11" s="307"/>
      <c r="D11" s="307"/>
      <c r="E11" s="307"/>
      <c r="F11" s="307"/>
      <c r="G11" s="307"/>
      <c r="H11" s="307"/>
      <c r="I11" s="307"/>
      <c r="J11" s="147"/>
      <c r="K11" s="147"/>
      <c r="L11" s="148">
        <f aca="true" t="shared" si="1" ref="L11:V11">SUM(L12+L26+L38+L17)</f>
        <v>128738.54</v>
      </c>
      <c r="M11" s="148">
        <f t="shared" si="1"/>
        <v>128262.8</v>
      </c>
      <c r="N11" s="148">
        <f>SUM(N12+N26+N38+N17)</f>
        <v>66057.7</v>
      </c>
      <c r="O11" s="148">
        <f t="shared" si="1"/>
        <v>65574.90000000001</v>
      </c>
      <c r="P11" s="148">
        <f t="shared" si="1"/>
        <v>483</v>
      </c>
      <c r="Q11" s="148">
        <f t="shared" si="1"/>
        <v>68930.2</v>
      </c>
      <c r="R11" s="148">
        <f t="shared" si="1"/>
        <v>68930.2</v>
      </c>
      <c r="S11" s="148">
        <f t="shared" si="1"/>
        <v>0</v>
      </c>
      <c r="T11" s="148">
        <f t="shared" si="1"/>
        <v>71038</v>
      </c>
      <c r="U11" s="148">
        <f t="shared" si="1"/>
        <v>71038</v>
      </c>
      <c r="V11" s="148">
        <f t="shared" si="1"/>
        <v>0</v>
      </c>
      <c r="AB11" s="227"/>
      <c r="AC11" s="227"/>
      <c r="AD11" s="227"/>
      <c r="AE11" s="227"/>
      <c r="AF11" s="227"/>
      <c r="AG11" s="227"/>
    </row>
    <row r="12" spans="1:22" ht="25.5" customHeight="1">
      <c r="A12" s="73" t="s">
        <v>350</v>
      </c>
      <c r="B12" s="297" t="s">
        <v>207</v>
      </c>
      <c r="C12" s="298"/>
      <c r="D12" s="299"/>
      <c r="E12" s="74"/>
      <c r="F12" s="74"/>
      <c r="G12" s="74"/>
      <c r="H12" s="74"/>
      <c r="I12" s="75"/>
      <c r="J12" s="15"/>
      <c r="K12" s="15"/>
      <c r="L12" s="76">
        <f>SUM(L13)</f>
        <v>7057.4</v>
      </c>
      <c r="M12" s="76">
        <f aca="true" t="shared" si="2" ref="M12:V12">SUM(M13)</f>
        <v>6937.9</v>
      </c>
      <c r="N12" s="76">
        <f>SUM(N13)</f>
        <v>8594</v>
      </c>
      <c r="O12" s="76">
        <f t="shared" si="2"/>
        <v>8483.699999999999</v>
      </c>
      <c r="P12" s="76">
        <f t="shared" si="2"/>
        <v>110.5</v>
      </c>
      <c r="Q12" s="76">
        <f t="shared" si="2"/>
        <v>9107.800000000001</v>
      </c>
      <c r="R12" s="76">
        <f t="shared" si="2"/>
        <v>9107.800000000001</v>
      </c>
      <c r="S12" s="76">
        <f t="shared" si="2"/>
        <v>0</v>
      </c>
      <c r="T12" s="76">
        <f t="shared" si="2"/>
        <v>9288.900000000001</v>
      </c>
      <c r="U12" s="76">
        <f t="shared" si="2"/>
        <v>9288.900000000001</v>
      </c>
      <c r="V12" s="76">
        <f t="shared" si="2"/>
        <v>0</v>
      </c>
    </row>
    <row r="13" spans="1:22" ht="24.75" customHeight="1">
      <c r="A13" s="294" t="s">
        <v>208</v>
      </c>
      <c r="B13" s="295"/>
      <c r="C13" s="295"/>
      <c r="D13" s="296"/>
      <c r="E13" s="45"/>
      <c r="F13" s="45"/>
      <c r="G13" s="45"/>
      <c r="H13" s="45"/>
      <c r="I13" s="77"/>
      <c r="J13" s="17"/>
      <c r="K13" s="17"/>
      <c r="L13" s="78">
        <f aca="true" t="shared" si="3" ref="L13:Q13">SUM(L14:L16)</f>
        <v>7057.4</v>
      </c>
      <c r="M13" s="78">
        <f t="shared" si="3"/>
        <v>6937.9</v>
      </c>
      <c r="N13" s="78">
        <f t="shared" si="3"/>
        <v>8594</v>
      </c>
      <c r="O13" s="78">
        <f t="shared" si="3"/>
        <v>8483.699999999999</v>
      </c>
      <c r="P13" s="78">
        <f t="shared" si="3"/>
        <v>110.5</v>
      </c>
      <c r="Q13" s="78">
        <f t="shared" si="3"/>
        <v>9107.800000000001</v>
      </c>
      <c r="R13" s="78">
        <f>SUM(R14:R16)</f>
        <v>9107.800000000001</v>
      </c>
      <c r="S13" s="78">
        <f>SUM(S14:S16)</f>
        <v>0</v>
      </c>
      <c r="T13" s="78">
        <f>SUM(T14:T16)</f>
        <v>9288.900000000001</v>
      </c>
      <c r="U13" s="78">
        <f>SUM(U14:U16)</f>
        <v>9288.900000000001</v>
      </c>
      <c r="V13" s="78">
        <f>SUM(V14:V16)</f>
        <v>0</v>
      </c>
    </row>
    <row r="14" spans="1:22" ht="326.25">
      <c r="A14" s="29" t="s">
        <v>34</v>
      </c>
      <c r="B14" s="25" t="s">
        <v>57</v>
      </c>
      <c r="C14" s="118" t="s">
        <v>60</v>
      </c>
      <c r="D14" s="25"/>
      <c r="E14" s="16" t="s">
        <v>61</v>
      </c>
      <c r="F14" s="16" t="s">
        <v>62</v>
      </c>
      <c r="G14" s="16" t="s">
        <v>63</v>
      </c>
      <c r="H14" s="18" t="s">
        <v>64</v>
      </c>
      <c r="I14" s="20" t="s">
        <v>465</v>
      </c>
      <c r="J14" s="20" t="s">
        <v>463</v>
      </c>
      <c r="K14" s="20" t="s">
        <v>464</v>
      </c>
      <c r="L14" s="79">
        <v>5594.9</v>
      </c>
      <c r="M14" s="79">
        <v>5576.8</v>
      </c>
      <c r="N14" s="79">
        <v>5991.2</v>
      </c>
      <c r="O14" s="79">
        <v>5880.9</v>
      </c>
      <c r="P14" s="79">
        <v>110.5</v>
      </c>
      <c r="Q14" s="79">
        <v>6322.9</v>
      </c>
      <c r="R14" s="79">
        <v>6322.9</v>
      </c>
      <c r="S14" s="79"/>
      <c r="T14" s="79">
        <v>6322.9</v>
      </c>
      <c r="U14" s="79">
        <v>6322.9</v>
      </c>
      <c r="V14" s="80"/>
    </row>
    <row r="15" spans="1:22" ht="67.5">
      <c r="A15" s="236" t="s">
        <v>308</v>
      </c>
      <c r="B15" s="25" t="s">
        <v>58</v>
      </c>
      <c r="C15" s="118" t="s">
        <v>60</v>
      </c>
      <c r="D15" s="25"/>
      <c r="E15" s="16" t="s">
        <v>133</v>
      </c>
      <c r="F15" s="16" t="s">
        <v>134</v>
      </c>
      <c r="G15" s="16" t="s">
        <v>135</v>
      </c>
      <c r="H15" s="18" t="s">
        <v>542</v>
      </c>
      <c r="I15" s="20" t="s">
        <v>65</v>
      </c>
      <c r="J15" s="20" t="s">
        <v>451</v>
      </c>
      <c r="K15" s="20" t="s">
        <v>280</v>
      </c>
      <c r="L15" s="79">
        <v>1407.5</v>
      </c>
      <c r="M15" s="79">
        <v>1311.6</v>
      </c>
      <c r="N15" s="79">
        <v>2537.7</v>
      </c>
      <c r="O15" s="79">
        <v>2537.7</v>
      </c>
      <c r="P15" s="79"/>
      <c r="Q15" s="79">
        <v>2715.3</v>
      </c>
      <c r="R15" s="79">
        <v>2715.3</v>
      </c>
      <c r="S15" s="79"/>
      <c r="T15" s="79">
        <v>2891.8</v>
      </c>
      <c r="U15" s="79">
        <v>2891.8</v>
      </c>
      <c r="V15" s="79"/>
    </row>
    <row r="16" spans="1:22" ht="236.25">
      <c r="A16" s="29">
        <v>1.3</v>
      </c>
      <c r="B16" s="20" t="s">
        <v>59</v>
      </c>
      <c r="C16" s="118" t="s">
        <v>60</v>
      </c>
      <c r="D16" s="25"/>
      <c r="E16" s="16" t="s">
        <v>129</v>
      </c>
      <c r="F16" s="16" t="s">
        <v>130</v>
      </c>
      <c r="G16" s="16" t="s">
        <v>131</v>
      </c>
      <c r="H16" s="18" t="s">
        <v>132</v>
      </c>
      <c r="I16" s="119" t="s">
        <v>445</v>
      </c>
      <c r="J16" s="20" t="s">
        <v>446</v>
      </c>
      <c r="K16" s="20" t="s">
        <v>447</v>
      </c>
      <c r="L16" s="79">
        <v>55</v>
      </c>
      <c r="M16" s="79">
        <v>49.5</v>
      </c>
      <c r="N16" s="79">
        <v>65.1</v>
      </c>
      <c r="O16" s="79">
        <v>65.1</v>
      </c>
      <c r="P16" s="79"/>
      <c r="Q16" s="79">
        <v>69.6</v>
      </c>
      <c r="R16" s="79">
        <v>69.6</v>
      </c>
      <c r="S16" s="79"/>
      <c r="T16" s="79">
        <v>74.2</v>
      </c>
      <c r="U16" s="79">
        <v>74.2</v>
      </c>
      <c r="V16" s="79"/>
    </row>
    <row r="17" spans="1:22" ht="25.5" customHeight="1">
      <c r="A17" s="120" t="s">
        <v>126</v>
      </c>
      <c r="B17" s="33" t="s">
        <v>59</v>
      </c>
      <c r="C17" s="123"/>
      <c r="D17" s="123"/>
      <c r="E17" s="123"/>
      <c r="F17" s="123"/>
      <c r="G17" s="123"/>
      <c r="H17" s="123"/>
      <c r="I17" s="123"/>
      <c r="J17" s="123"/>
      <c r="K17" s="123"/>
      <c r="L17" s="81">
        <f>SUM(L18:L25)</f>
        <v>239.04</v>
      </c>
      <c r="M17" s="81">
        <f aca="true" t="shared" si="4" ref="M17:V17">SUM(M18:M25)</f>
        <v>238.8</v>
      </c>
      <c r="N17" s="81">
        <f t="shared" si="4"/>
        <v>1945.7</v>
      </c>
      <c r="O17" s="81">
        <f t="shared" si="4"/>
        <v>1945.7</v>
      </c>
      <c r="P17" s="81">
        <f t="shared" si="4"/>
        <v>0</v>
      </c>
      <c r="Q17" s="81">
        <f t="shared" si="4"/>
        <v>2081.9</v>
      </c>
      <c r="R17" s="81">
        <f t="shared" si="4"/>
        <v>2081.9</v>
      </c>
      <c r="S17" s="81">
        <f t="shared" si="4"/>
        <v>0</v>
      </c>
      <c r="T17" s="81">
        <f t="shared" si="4"/>
        <v>2217.1</v>
      </c>
      <c r="U17" s="81">
        <f t="shared" si="4"/>
        <v>2217.1</v>
      </c>
      <c r="V17" s="81">
        <f t="shared" si="4"/>
        <v>0</v>
      </c>
    </row>
    <row r="18" spans="1:22" ht="56.25">
      <c r="A18" s="29" t="s">
        <v>34</v>
      </c>
      <c r="B18" s="124" t="s">
        <v>127</v>
      </c>
      <c r="C18" s="21"/>
      <c r="D18" s="21"/>
      <c r="E18" s="41" t="s">
        <v>374</v>
      </c>
      <c r="F18" s="41" t="s">
        <v>373</v>
      </c>
      <c r="G18" s="41" t="s">
        <v>425</v>
      </c>
      <c r="H18" s="41" t="s">
        <v>128</v>
      </c>
      <c r="I18" s="28" t="s">
        <v>284</v>
      </c>
      <c r="J18" s="28" t="s">
        <v>285</v>
      </c>
      <c r="K18" s="28" t="s">
        <v>283</v>
      </c>
      <c r="L18" s="79"/>
      <c r="M18" s="79"/>
      <c r="N18" s="79">
        <v>1587.7</v>
      </c>
      <c r="O18" s="79">
        <v>1587.7</v>
      </c>
      <c r="P18" s="79"/>
      <c r="Q18" s="79">
        <v>1698.8</v>
      </c>
      <c r="R18" s="79">
        <v>1698.8</v>
      </c>
      <c r="S18" s="79"/>
      <c r="T18" s="79">
        <v>1809.2</v>
      </c>
      <c r="U18" s="79">
        <v>1809.2</v>
      </c>
      <c r="V18" s="80"/>
    </row>
    <row r="19" spans="1:22" ht="47.25" customHeight="1">
      <c r="A19" s="29" t="s">
        <v>308</v>
      </c>
      <c r="B19" s="21" t="s">
        <v>313</v>
      </c>
      <c r="C19" s="21"/>
      <c r="D19" s="21"/>
      <c r="E19" s="41" t="s">
        <v>374</v>
      </c>
      <c r="F19" s="41" t="s">
        <v>312</v>
      </c>
      <c r="G19" s="41" t="s">
        <v>212</v>
      </c>
      <c r="H19" s="41" t="s">
        <v>136</v>
      </c>
      <c r="I19" s="70" t="s">
        <v>294</v>
      </c>
      <c r="J19" s="58" t="s">
        <v>452</v>
      </c>
      <c r="K19" s="59" t="s">
        <v>283</v>
      </c>
      <c r="L19" s="79"/>
      <c r="M19" s="79"/>
      <c r="N19" s="79">
        <v>150</v>
      </c>
      <c r="O19" s="79">
        <v>150</v>
      </c>
      <c r="P19" s="79"/>
      <c r="Q19" s="79">
        <v>160.5</v>
      </c>
      <c r="R19" s="79">
        <v>160.5</v>
      </c>
      <c r="S19" s="79"/>
      <c r="T19" s="79">
        <v>170.9</v>
      </c>
      <c r="U19" s="79">
        <v>170.9</v>
      </c>
      <c r="V19" s="80"/>
    </row>
    <row r="20" spans="1:22" ht="123.75">
      <c r="A20" s="29" t="s">
        <v>309</v>
      </c>
      <c r="B20" s="30" t="s">
        <v>176</v>
      </c>
      <c r="C20" s="30"/>
      <c r="D20" s="30"/>
      <c r="E20" s="41" t="s">
        <v>379</v>
      </c>
      <c r="F20" s="41" t="s">
        <v>375</v>
      </c>
      <c r="G20" s="41" t="s">
        <v>10</v>
      </c>
      <c r="H20" s="41" t="s">
        <v>198</v>
      </c>
      <c r="I20" s="2" t="s">
        <v>469</v>
      </c>
      <c r="J20" s="1" t="s">
        <v>453</v>
      </c>
      <c r="K20" s="2" t="s">
        <v>237</v>
      </c>
      <c r="L20" s="82">
        <v>60</v>
      </c>
      <c r="M20" s="82">
        <v>60</v>
      </c>
      <c r="N20" s="82"/>
      <c r="O20" s="82"/>
      <c r="P20" s="82"/>
      <c r="Q20" s="82"/>
      <c r="R20" s="82"/>
      <c r="S20" s="82"/>
      <c r="T20" s="82"/>
      <c r="U20" s="82"/>
      <c r="V20" s="83"/>
    </row>
    <row r="21" spans="1:22" ht="337.5">
      <c r="A21" s="29" t="s">
        <v>314</v>
      </c>
      <c r="B21" s="48" t="s">
        <v>189</v>
      </c>
      <c r="C21" s="48"/>
      <c r="D21" s="48"/>
      <c r="E21" s="41" t="s">
        <v>379</v>
      </c>
      <c r="F21" s="41" t="s">
        <v>291</v>
      </c>
      <c r="G21" s="41" t="s">
        <v>96</v>
      </c>
      <c r="H21" s="41" t="s">
        <v>311</v>
      </c>
      <c r="I21" s="2" t="s">
        <v>295</v>
      </c>
      <c r="J21" s="1" t="s">
        <v>454</v>
      </c>
      <c r="K21" s="2" t="s">
        <v>236</v>
      </c>
      <c r="L21" s="82">
        <v>10</v>
      </c>
      <c r="M21" s="82">
        <v>10</v>
      </c>
      <c r="N21" s="82"/>
      <c r="O21" s="82"/>
      <c r="P21" s="82"/>
      <c r="Q21" s="82"/>
      <c r="R21" s="82"/>
      <c r="S21" s="82"/>
      <c r="T21" s="82"/>
      <c r="U21" s="82"/>
      <c r="V21" s="79"/>
    </row>
    <row r="22" spans="1:22" ht="78.75">
      <c r="A22" s="29" t="s">
        <v>157</v>
      </c>
      <c r="B22" s="30" t="s">
        <v>177</v>
      </c>
      <c r="C22" s="30"/>
      <c r="D22" s="30"/>
      <c r="E22" s="41" t="s">
        <v>2</v>
      </c>
      <c r="F22" s="41" t="s">
        <v>379</v>
      </c>
      <c r="G22" s="41" t="s">
        <v>220</v>
      </c>
      <c r="H22" s="41" t="s">
        <v>136</v>
      </c>
      <c r="I22" s="2" t="s">
        <v>149</v>
      </c>
      <c r="J22" s="60" t="s">
        <v>455</v>
      </c>
      <c r="K22" s="29" t="s">
        <v>468</v>
      </c>
      <c r="L22" s="79">
        <v>40</v>
      </c>
      <c r="M22" s="79">
        <v>40</v>
      </c>
      <c r="N22" s="79">
        <v>50</v>
      </c>
      <c r="O22" s="79">
        <v>50</v>
      </c>
      <c r="P22" s="79"/>
      <c r="Q22" s="79">
        <v>53.5</v>
      </c>
      <c r="R22" s="79">
        <v>53.5</v>
      </c>
      <c r="S22" s="79"/>
      <c r="T22" s="79">
        <v>57</v>
      </c>
      <c r="U22" s="79">
        <v>57</v>
      </c>
      <c r="V22" s="79"/>
    </row>
    <row r="23" spans="1:22" ht="90">
      <c r="A23" s="29" t="s">
        <v>158</v>
      </c>
      <c r="B23" s="30" t="s">
        <v>178</v>
      </c>
      <c r="C23" s="30"/>
      <c r="D23" s="30"/>
      <c r="E23" s="41" t="s">
        <v>2</v>
      </c>
      <c r="F23" s="41" t="s">
        <v>379</v>
      </c>
      <c r="G23" s="41" t="s">
        <v>221</v>
      </c>
      <c r="H23" s="41" t="s">
        <v>136</v>
      </c>
      <c r="I23" s="2" t="s">
        <v>466</v>
      </c>
      <c r="J23" s="60" t="s">
        <v>455</v>
      </c>
      <c r="K23" s="29" t="s">
        <v>467</v>
      </c>
      <c r="L23" s="79">
        <v>11.54</v>
      </c>
      <c r="M23" s="79">
        <v>11.5</v>
      </c>
      <c r="N23" s="79">
        <v>10</v>
      </c>
      <c r="O23" s="79">
        <v>10</v>
      </c>
      <c r="P23" s="79"/>
      <c r="Q23" s="79">
        <v>10.7</v>
      </c>
      <c r="R23" s="79">
        <v>10.7</v>
      </c>
      <c r="S23" s="79"/>
      <c r="T23" s="79">
        <v>11.4</v>
      </c>
      <c r="U23" s="79">
        <v>11.4</v>
      </c>
      <c r="V23" s="79"/>
    </row>
    <row r="24" spans="1:22" ht="90">
      <c r="A24" s="29" t="s">
        <v>159</v>
      </c>
      <c r="B24" s="30" t="s">
        <v>179</v>
      </c>
      <c r="C24" s="30"/>
      <c r="D24" s="30"/>
      <c r="E24" s="41" t="s">
        <v>2</v>
      </c>
      <c r="F24" s="41" t="s">
        <v>379</v>
      </c>
      <c r="G24" s="41" t="s">
        <v>222</v>
      </c>
      <c r="H24" s="41" t="s">
        <v>311</v>
      </c>
      <c r="I24" s="2" t="s">
        <v>430</v>
      </c>
      <c r="J24" s="60" t="s">
        <v>456</v>
      </c>
      <c r="K24" s="29" t="s">
        <v>84</v>
      </c>
      <c r="L24" s="79">
        <v>105</v>
      </c>
      <c r="M24" s="79">
        <v>104.9</v>
      </c>
      <c r="N24" s="79">
        <v>130</v>
      </c>
      <c r="O24" s="79">
        <v>130</v>
      </c>
      <c r="P24" s="79"/>
      <c r="Q24" s="79">
        <v>139.1</v>
      </c>
      <c r="R24" s="79">
        <v>139.1</v>
      </c>
      <c r="S24" s="79"/>
      <c r="T24" s="79">
        <v>148.1</v>
      </c>
      <c r="U24" s="79">
        <v>148.1</v>
      </c>
      <c r="V24" s="79"/>
    </row>
    <row r="25" spans="1:22" ht="101.25">
      <c r="A25" s="29" t="s">
        <v>160</v>
      </c>
      <c r="B25" s="30" t="s">
        <v>180</v>
      </c>
      <c r="C25" s="30"/>
      <c r="D25" s="30"/>
      <c r="E25" s="41" t="s">
        <v>2</v>
      </c>
      <c r="F25" s="41" t="s">
        <v>379</v>
      </c>
      <c r="G25" s="41" t="s">
        <v>223</v>
      </c>
      <c r="H25" s="41">
        <v>500</v>
      </c>
      <c r="I25" s="2" t="s">
        <v>119</v>
      </c>
      <c r="J25" s="60" t="s">
        <v>456</v>
      </c>
      <c r="K25" s="29" t="s">
        <v>84</v>
      </c>
      <c r="L25" s="79">
        <v>12.5</v>
      </c>
      <c r="M25" s="79">
        <v>12.4</v>
      </c>
      <c r="N25" s="79">
        <v>18</v>
      </c>
      <c r="O25" s="79">
        <v>18</v>
      </c>
      <c r="P25" s="79"/>
      <c r="Q25" s="79">
        <v>19.3</v>
      </c>
      <c r="R25" s="79">
        <v>19.3</v>
      </c>
      <c r="S25" s="79"/>
      <c r="T25" s="79">
        <v>20.5</v>
      </c>
      <c r="U25" s="79">
        <v>20.5</v>
      </c>
      <c r="V25" s="79"/>
    </row>
    <row r="26" spans="1:22" s="133" customFormat="1" ht="21" customHeight="1">
      <c r="A26" s="126" t="s">
        <v>191</v>
      </c>
      <c r="B26" s="127" t="s">
        <v>192</v>
      </c>
      <c r="C26" s="128"/>
      <c r="D26" s="128"/>
      <c r="E26" s="129"/>
      <c r="F26" s="129"/>
      <c r="G26" s="129"/>
      <c r="H26" s="129"/>
      <c r="I26" s="130"/>
      <c r="J26" s="131"/>
      <c r="K26" s="15"/>
      <c r="L26" s="132">
        <f>SUM(L27)</f>
        <v>14686.000000000002</v>
      </c>
      <c r="M26" s="132">
        <f aca="true" t="shared" si="5" ref="M26:V26">SUM(M27)</f>
        <v>14330</v>
      </c>
      <c r="N26" s="132">
        <f t="shared" si="5"/>
        <v>1164.7</v>
      </c>
      <c r="O26" s="132">
        <f t="shared" si="5"/>
        <v>1164.7</v>
      </c>
      <c r="P26" s="132">
        <f t="shared" si="5"/>
        <v>0</v>
      </c>
      <c r="Q26" s="132">
        <f t="shared" si="5"/>
        <v>1246.3000000000002</v>
      </c>
      <c r="R26" s="132">
        <f t="shared" si="5"/>
        <v>1246.3000000000002</v>
      </c>
      <c r="S26" s="132">
        <f t="shared" si="5"/>
        <v>0</v>
      </c>
      <c r="T26" s="132">
        <f t="shared" si="5"/>
        <v>1327.2999999999997</v>
      </c>
      <c r="U26" s="132">
        <f t="shared" si="5"/>
        <v>1327.2999999999997</v>
      </c>
      <c r="V26" s="132">
        <f t="shared" si="5"/>
        <v>0</v>
      </c>
    </row>
    <row r="27" spans="1:22" ht="52.5">
      <c r="A27" s="134" t="s">
        <v>186</v>
      </c>
      <c r="B27" s="135" t="s">
        <v>225</v>
      </c>
      <c r="C27" s="136" t="s">
        <v>60</v>
      </c>
      <c r="D27" s="136"/>
      <c r="E27" s="46"/>
      <c r="F27" s="46"/>
      <c r="G27" s="46"/>
      <c r="H27" s="46"/>
      <c r="I27" s="137"/>
      <c r="J27" s="138"/>
      <c r="K27" s="17"/>
      <c r="L27" s="139">
        <f>SUM(L28:L37)</f>
        <v>14686.000000000002</v>
      </c>
      <c r="M27" s="139">
        <f aca="true" t="shared" si="6" ref="M27:V27">SUM(M28:M37)</f>
        <v>14330</v>
      </c>
      <c r="N27" s="139">
        <f t="shared" si="6"/>
        <v>1164.7</v>
      </c>
      <c r="O27" s="139">
        <f t="shared" si="6"/>
        <v>1164.7</v>
      </c>
      <c r="P27" s="139">
        <f t="shared" si="6"/>
        <v>0</v>
      </c>
      <c r="Q27" s="139">
        <f t="shared" si="6"/>
        <v>1246.3000000000002</v>
      </c>
      <c r="R27" s="139">
        <f t="shared" si="6"/>
        <v>1246.3000000000002</v>
      </c>
      <c r="S27" s="139">
        <f t="shared" si="6"/>
        <v>0</v>
      </c>
      <c r="T27" s="139">
        <f t="shared" si="6"/>
        <v>1327.2999999999997</v>
      </c>
      <c r="U27" s="139">
        <f t="shared" si="6"/>
        <v>1327.2999999999997</v>
      </c>
      <c r="V27" s="139">
        <f t="shared" si="6"/>
        <v>0</v>
      </c>
    </row>
    <row r="28" spans="1:22" ht="127.5">
      <c r="A28" s="29" t="s">
        <v>157</v>
      </c>
      <c r="B28" s="48" t="s">
        <v>219</v>
      </c>
      <c r="C28" s="48"/>
      <c r="D28" s="48"/>
      <c r="E28" s="41" t="s">
        <v>2</v>
      </c>
      <c r="F28" s="41" t="s">
        <v>379</v>
      </c>
      <c r="G28" s="41" t="s">
        <v>432</v>
      </c>
      <c r="H28" s="41" t="s">
        <v>433</v>
      </c>
      <c r="I28" s="1" t="s">
        <v>421</v>
      </c>
      <c r="J28" s="60" t="s">
        <v>457</v>
      </c>
      <c r="K28" s="121" t="s">
        <v>51</v>
      </c>
      <c r="L28" s="82">
        <v>594</v>
      </c>
      <c r="M28" s="82">
        <v>594</v>
      </c>
      <c r="N28" s="82">
        <v>594</v>
      </c>
      <c r="O28" s="82">
        <v>594</v>
      </c>
      <c r="P28" s="82"/>
      <c r="Q28" s="82">
        <v>635.6</v>
      </c>
      <c r="R28" s="82">
        <v>635.6</v>
      </c>
      <c r="S28" s="82"/>
      <c r="T28" s="82">
        <v>676.9</v>
      </c>
      <c r="U28" s="82">
        <v>676.9</v>
      </c>
      <c r="V28" s="79"/>
    </row>
    <row r="29" spans="1:22" ht="112.5">
      <c r="A29" s="29" t="s">
        <v>161</v>
      </c>
      <c r="B29" s="48" t="s">
        <v>182</v>
      </c>
      <c r="C29" s="30"/>
      <c r="D29" s="30"/>
      <c r="E29" s="41" t="s">
        <v>2</v>
      </c>
      <c r="F29" s="41" t="s">
        <v>379</v>
      </c>
      <c r="G29" s="41" t="s">
        <v>224</v>
      </c>
      <c r="H29" s="41" t="s">
        <v>433</v>
      </c>
      <c r="I29" s="2" t="s">
        <v>470</v>
      </c>
      <c r="J29" s="60" t="s">
        <v>458</v>
      </c>
      <c r="K29" s="57" t="s">
        <v>84</v>
      </c>
      <c r="L29" s="79">
        <v>305</v>
      </c>
      <c r="M29" s="79">
        <v>186.4</v>
      </c>
      <c r="N29" s="79">
        <v>504.4</v>
      </c>
      <c r="O29" s="79">
        <v>504.4</v>
      </c>
      <c r="P29" s="79"/>
      <c r="Q29" s="79">
        <v>539.8</v>
      </c>
      <c r="R29" s="79">
        <v>539.8</v>
      </c>
      <c r="S29" s="79"/>
      <c r="T29" s="79">
        <v>574.8</v>
      </c>
      <c r="U29" s="79">
        <v>574.8</v>
      </c>
      <c r="V29" s="79"/>
    </row>
    <row r="30" spans="1:22" ht="56.25">
      <c r="A30" s="29" t="s">
        <v>162</v>
      </c>
      <c r="B30" s="48" t="s">
        <v>45</v>
      </c>
      <c r="C30" s="30"/>
      <c r="D30" s="30"/>
      <c r="E30" s="41" t="s">
        <v>2</v>
      </c>
      <c r="F30" s="41" t="s">
        <v>379</v>
      </c>
      <c r="G30" s="41" t="s">
        <v>434</v>
      </c>
      <c r="H30" s="41" t="s">
        <v>433</v>
      </c>
      <c r="I30" s="2" t="s">
        <v>46</v>
      </c>
      <c r="J30" s="60" t="s">
        <v>47</v>
      </c>
      <c r="K30" s="121" t="s">
        <v>48</v>
      </c>
      <c r="L30" s="79">
        <v>60.4</v>
      </c>
      <c r="M30" s="79">
        <v>34.6</v>
      </c>
      <c r="N30" s="79">
        <v>66.3</v>
      </c>
      <c r="O30" s="79">
        <v>66.3</v>
      </c>
      <c r="P30" s="79"/>
      <c r="Q30" s="79">
        <v>70.9</v>
      </c>
      <c r="R30" s="79">
        <v>70.9</v>
      </c>
      <c r="S30" s="79"/>
      <c r="T30" s="79">
        <v>75.6</v>
      </c>
      <c r="U30" s="79">
        <v>75.6</v>
      </c>
      <c r="V30" s="79"/>
    </row>
    <row r="31" spans="1:22" ht="56.25">
      <c r="A31" s="125" t="s">
        <v>163</v>
      </c>
      <c r="B31" s="23" t="s">
        <v>254</v>
      </c>
      <c r="C31" s="30"/>
      <c r="D31" s="30"/>
      <c r="E31" s="41" t="s">
        <v>2</v>
      </c>
      <c r="F31" s="41" t="s">
        <v>379</v>
      </c>
      <c r="G31" s="41" t="s">
        <v>425</v>
      </c>
      <c r="H31" s="41" t="s">
        <v>311</v>
      </c>
      <c r="I31" s="29" t="s">
        <v>284</v>
      </c>
      <c r="J31" s="28" t="s">
        <v>285</v>
      </c>
      <c r="K31" s="28" t="s">
        <v>283</v>
      </c>
      <c r="L31" s="79">
        <v>39</v>
      </c>
      <c r="M31" s="79">
        <v>39</v>
      </c>
      <c r="N31" s="79"/>
      <c r="O31" s="79"/>
      <c r="P31" s="79"/>
      <c r="Q31" s="79"/>
      <c r="R31" s="79"/>
      <c r="S31" s="79"/>
      <c r="T31" s="79"/>
      <c r="U31" s="79"/>
      <c r="V31" s="79"/>
    </row>
    <row r="32" spans="1:22" ht="45">
      <c r="A32" s="141">
        <v>1.12</v>
      </c>
      <c r="B32" s="23" t="s">
        <v>151</v>
      </c>
      <c r="C32" s="30"/>
      <c r="D32" s="30"/>
      <c r="E32" s="41" t="s">
        <v>2</v>
      </c>
      <c r="F32" s="41" t="s">
        <v>379</v>
      </c>
      <c r="G32" s="41" t="s">
        <v>152</v>
      </c>
      <c r="H32" s="41" t="s">
        <v>311</v>
      </c>
      <c r="I32" s="2" t="s">
        <v>107</v>
      </c>
      <c r="J32" s="60" t="s">
        <v>457</v>
      </c>
      <c r="K32" s="121" t="s">
        <v>51</v>
      </c>
      <c r="L32" s="79">
        <v>15</v>
      </c>
      <c r="M32" s="79">
        <v>15</v>
      </c>
      <c r="N32" s="79"/>
      <c r="O32" s="79"/>
      <c r="P32" s="79"/>
      <c r="Q32" s="79"/>
      <c r="R32" s="79"/>
      <c r="S32" s="79"/>
      <c r="T32" s="79"/>
      <c r="U32" s="79"/>
      <c r="V32" s="79"/>
    </row>
    <row r="33" spans="1:22" ht="112.5">
      <c r="A33" s="125" t="s">
        <v>323</v>
      </c>
      <c r="B33" s="23" t="s">
        <v>188</v>
      </c>
      <c r="C33" s="30"/>
      <c r="D33" s="30"/>
      <c r="E33" s="41" t="s">
        <v>2</v>
      </c>
      <c r="F33" s="41" t="s">
        <v>379</v>
      </c>
      <c r="G33" s="41" t="s">
        <v>153</v>
      </c>
      <c r="H33" s="41" t="s">
        <v>196</v>
      </c>
      <c r="I33" s="2" t="s">
        <v>471</v>
      </c>
      <c r="J33" s="60" t="s">
        <v>472</v>
      </c>
      <c r="K33" s="121" t="s">
        <v>473</v>
      </c>
      <c r="L33" s="79">
        <v>214.8</v>
      </c>
      <c r="M33" s="79">
        <v>120.8</v>
      </c>
      <c r="N33" s="79"/>
      <c r="O33" s="79"/>
      <c r="P33" s="79"/>
      <c r="Q33" s="79"/>
      <c r="R33" s="79"/>
      <c r="S33" s="79"/>
      <c r="T33" s="79"/>
      <c r="U33" s="79"/>
      <c r="V33" s="79"/>
    </row>
    <row r="34" spans="1:22" ht="165.75">
      <c r="A34" s="125" t="s">
        <v>324</v>
      </c>
      <c r="B34" s="31" t="s">
        <v>183</v>
      </c>
      <c r="C34" s="30"/>
      <c r="D34" s="30"/>
      <c r="E34" s="41" t="s">
        <v>2</v>
      </c>
      <c r="F34" s="41" t="s">
        <v>379</v>
      </c>
      <c r="G34" s="41" t="s">
        <v>154</v>
      </c>
      <c r="H34" s="41" t="s">
        <v>114</v>
      </c>
      <c r="I34" s="29" t="s">
        <v>120</v>
      </c>
      <c r="J34" s="29" t="s">
        <v>459</v>
      </c>
      <c r="K34" s="29" t="s">
        <v>235</v>
      </c>
      <c r="L34" s="79">
        <v>13176</v>
      </c>
      <c r="M34" s="79">
        <v>13176</v>
      </c>
      <c r="N34" s="79"/>
      <c r="O34" s="79"/>
      <c r="P34" s="79"/>
      <c r="Q34" s="79"/>
      <c r="R34" s="79"/>
      <c r="S34" s="79"/>
      <c r="T34" s="79"/>
      <c r="U34" s="79"/>
      <c r="V34" s="79"/>
    </row>
    <row r="35" spans="1:22" ht="114.75">
      <c r="A35" s="125" t="s">
        <v>325</v>
      </c>
      <c r="B35" s="23" t="s">
        <v>181</v>
      </c>
      <c r="C35" s="30"/>
      <c r="D35" s="30"/>
      <c r="E35" s="41" t="s">
        <v>2</v>
      </c>
      <c r="F35" s="41" t="s">
        <v>379</v>
      </c>
      <c r="G35" s="41" t="s">
        <v>155</v>
      </c>
      <c r="H35" s="41" t="s">
        <v>114</v>
      </c>
      <c r="I35" s="119" t="s">
        <v>83</v>
      </c>
      <c r="J35" s="101" t="s">
        <v>460</v>
      </c>
      <c r="K35" s="121" t="s">
        <v>228</v>
      </c>
      <c r="L35" s="79">
        <v>5</v>
      </c>
      <c r="M35" s="79">
        <v>1</v>
      </c>
      <c r="N35" s="79"/>
      <c r="O35" s="79"/>
      <c r="P35" s="79"/>
      <c r="Q35" s="79"/>
      <c r="R35" s="79"/>
      <c r="S35" s="79"/>
      <c r="T35" s="79"/>
      <c r="U35" s="79"/>
      <c r="V35" s="79"/>
    </row>
    <row r="36" spans="1:22" ht="157.5">
      <c r="A36" s="125" t="s">
        <v>229</v>
      </c>
      <c r="B36" s="23" t="s">
        <v>77</v>
      </c>
      <c r="C36" s="30"/>
      <c r="D36" s="30"/>
      <c r="E36" s="41" t="s">
        <v>2</v>
      </c>
      <c r="F36" s="41" t="s">
        <v>379</v>
      </c>
      <c r="G36" s="41" t="s">
        <v>78</v>
      </c>
      <c r="H36" s="41" t="s">
        <v>196</v>
      </c>
      <c r="I36" s="119" t="s">
        <v>474</v>
      </c>
      <c r="J36" s="101" t="s">
        <v>475</v>
      </c>
      <c r="K36" s="101" t="s">
        <v>476</v>
      </c>
      <c r="L36" s="79">
        <v>228.6</v>
      </c>
      <c r="M36" s="79">
        <v>128.6</v>
      </c>
      <c r="N36" s="79"/>
      <c r="O36" s="79"/>
      <c r="P36" s="79"/>
      <c r="Q36" s="79"/>
      <c r="R36" s="79"/>
      <c r="S36" s="79"/>
      <c r="T36" s="79"/>
      <c r="U36" s="79"/>
      <c r="V36" s="79"/>
    </row>
    <row r="37" spans="1:22" ht="78.75">
      <c r="A37" s="125" t="s">
        <v>230</v>
      </c>
      <c r="B37" s="23" t="s">
        <v>184</v>
      </c>
      <c r="C37" s="30"/>
      <c r="D37" s="30"/>
      <c r="E37" s="41" t="s">
        <v>2</v>
      </c>
      <c r="F37" s="41" t="s">
        <v>379</v>
      </c>
      <c r="G37" s="41" t="s">
        <v>79</v>
      </c>
      <c r="H37" s="41" t="s">
        <v>114</v>
      </c>
      <c r="I37" s="29" t="s">
        <v>239</v>
      </c>
      <c r="J37" s="29" t="s">
        <v>461</v>
      </c>
      <c r="K37" s="29" t="s">
        <v>169</v>
      </c>
      <c r="L37" s="79">
        <v>48.2</v>
      </c>
      <c r="M37" s="79">
        <v>34.6</v>
      </c>
      <c r="N37" s="79"/>
      <c r="O37" s="79"/>
      <c r="P37" s="79"/>
      <c r="Q37" s="79"/>
      <c r="R37" s="79"/>
      <c r="S37" s="79"/>
      <c r="T37" s="79"/>
      <c r="U37" s="79"/>
      <c r="V37" s="79"/>
    </row>
    <row r="38" spans="1:22" ht="52.5">
      <c r="A38" s="84" t="s">
        <v>368</v>
      </c>
      <c r="B38" s="85" t="s">
        <v>369</v>
      </c>
      <c r="C38" s="85"/>
      <c r="D38" s="85"/>
      <c r="E38" s="74"/>
      <c r="F38" s="74"/>
      <c r="G38" s="74"/>
      <c r="H38" s="74"/>
      <c r="I38" s="32"/>
      <c r="J38" s="32"/>
      <c r="K38" s="32"/>
      <c r="L38" s="76">
        <f>SUM(L39+L41)</f>
        <v>106756.09999999999</v>
      </c>
      <c r="M38" s="76">
        <f aca="true" t="shared" si="7" ref="M38:V38">SUM(M39+M41)</f>
        <v>106756.09999999999</v>
      </c>
      <c r="N38" s="76">
        <f t="shared" si="7"/>
        <v>54353.3</v>
      </c>
      <c r="O38" s="76">
        <f t="shared" si="7"/>
        <v>53980.8</v>
      </c>
      <c r="P38" s="76">
        <f t="shared" si="7"/>
        <v>372.5</v>
      </c>
      <c r="Q38" s="76">
        <f t="shared" si="7"/>
        <v>56494.2</v>
      </c>
      <c r="R38" s="76">
        <f t="shared" si="7"/>
        <v>56494.2</v>
      </c>
      <c r="S38" s="76">
        <f t="shared" si="7"/>
        <v>0</v>
      </c>
      <c r="T38" s="76">
        <f t="shared" si="7"/>
        <v>58204.7</v>
      </c>
      <c r="U38" s="76">
        <f t="shared" si="7"/>
        <v>58204.7</v>
      </c>
      <c r="V38" s="76">
        <f t="shared" si="7"/>
        <v>0</v>
      </c>
    </row>
    <row r="39" spans="1:22" ht="12.75">
      <c r="A39" s="87" t="s">
        <v>33</v>
      </c>
      <c r="B39" s="27" t="s">
        <v>370</v>
      </c>
      <c r="C39" s="27"/>
      <c r="D39" s="27"/>
      <c r="E39" s="88"/>
      <c r="F39" s="88"/>
      <c r="G39" s="88"/>
      <c r="H39" s="88"/>
      <c r="I39" s="35"/>
      <c r="J39" s="35"/>
      <c r="K39" s="35"/>
      <c r="L39" s="89">
        <f>SUM(L40)</f>
        <v>3897.3</v>
      </c>
      <c r="M39" s="89">
        <f>SUM(M40)</f>
        <v>3897.3</v>
      </c>
      <c r="N39" s="89">
        <f>SUM(N40)</f>
        <v>20615.4</v>
      </c>
      <c r="O39" s="89">
        <f aca="true" t="shared" si="8" ref="O39:V39">SUM(O40)</f>
        <v>20615.4</v>
      </c>
      <c r="P39" s="89">
        <f t="shared" si="8"/>
        <v>0</v>
      </c>
      <c r="Q39" s="89">
        <f t="shared" si="8"/>
        <v>20976.1</v>
      </c>
      <c r="R39" s="89">
        <f t="shared" si="8"/>
        <v>20976.1</v>
      </c>
      <c r="S39" s="89">
        <f t="shared" si="8"/>
        <v>0</v>
      </c>
      <c r="T39" s="89">
        <f t="shared" si="8"/>
        <v>21335.6</v>
      </c>
      <c r="U39" s="89">
        <f t="shared" si="8"/>
        <v>21335.6</v>
      </c>
      <c r="V39" s="89">
        <f t="shared" si="8"/>
        <v>0</v>
      </c>
    </row>
    <row r="40" spans="1:22" ht="157.5">
      <c r="A40" s="90" t="s">
        <v>371</v>
      </c>
      <c r="B40" s="20" t="s">
        <v>372</v>
      </c>
      <c r="C40" s="20"/>
      <c r="D40" s="20"/>
      <c r="E40" s="16" t="s">
        <v>185</v>
      </c>
      <c r="F40" s="16" t="s">
        <v>374</v>
      </c>
      <c r="G40" s="16" t="s">
        <v>226</v>
      </c>
      <c r="H40" s="16" t="s">
        <v>296</v>
      </c>
      <c r="I40" s="20" t="s">
        <v>477</v>
      </c>
      <c r="J40" s="20" t="s">
        <v>171</v>
      </c>
      <c r="K40" s="20" t="s">
        <v>172</v>
      </c>
      <c r="L40" s="91">
        <v>3897.3</v>
      </c>
      <c r="M40" s="91">
        <v>3897.3</v>
      </c>
      <c r="N40" s="91">
        <v>20615.4</v>
      </c>
      <c r="O40" s="91">
        <v>20615.4</v>
      </c>
      <c r="P40" s="91"/>
      <c r="Q40" s="91">
        <v>20976.1</v>
      </c>
      <c r="R40" s="91">
        <v>20976.1</v>
      </c>
      <c r="S40" s="91"/>
      <c r="T40" s="91">
        <v>21335.6</v>
      </c>
      <c r="U40" s="91">
        <v>21335.6</v>
      </c>
      <c r="V40" s="92"/>
    </row>
    <row r="41" spans="1:22" ht="12.75">
      <c r="A41" s="87">
        <v>3</v>
      </c>
      <c r="B41" s="323" t="s">
        <v>140</v>
      </c>
      <c r="C41" s="323"/>
      <c r="D41" s="323"/>
      <c r="E41" s="323"/>
      <c r="F41" s="323"/>
      <c r="G41" s="323"/>
      <c r="H41" s="323"/>
      <c r="I41" s="35"/>
      <c r="J41" s="35"/>
      <c r="K41" s="35"/>
      <c r="L41" s="89">
        <f>SUM(L42:L67)</f>
        <v>102858.79999999999</v>
      </c>
      <c r="M41" s="89">
        <f>SUM(M42:M67)</f>
        <v>102858.79999999999</v>
      </c>
      <c r="N41" s="89">
        <f>SUM(N42:N67)</f>
        <v>33737.9</v>
      </c>
      <c r="O41" s="89">
        <f>SUM(O42:O67)</f>
        <v>33365.4</v>
      </c>
      <c r="P41" s="89">
        <f aca="true" t="shared" si="9" ref="P41:U41">SUM(P42:P67)</f>
        <v>372.5</v>
      </c>
      <c r="Q41" s="89">
        <f t="shared" si="9"/>
        <v>35518.1</v>
      </c>
      <c r="R41" s="89">
        <f t="shared" si="9"/>
        <v>35518.1</v>
      </c>
      <c r="S41" s="89">
        <f t="shared" si="9"/>
        <v>0</v>
      </c>
      <c r="T41" s="89">
        <f t="shared" si="9"/>
        <v>36869.1</v>
      </c>
      <c r="U41" s="89">
        <f t="shared" si="9"/>
        <v>36869.1</v>
      </c>
      <c r="V41" s="89">
        <f>SUM(V42:V67)</f>
        <v>0</v>
      </c>
    </row>
    <row r="42" spans="1:22" s="24" customFormat="1" ht="157.5">
      <c r="A42" s="93" t="s">
        <v>377</v>
      </c>
      <c r="B42" s="23" t="s">
        <v>12</v>
      </c>
      <c r="C42" s="121"/>
      <c r="D42" s="121"/>
      <c r="E42" s="43" t="s">
        <v>374</v>
      </c>
      <c r="F42" s="43" t="s">
        <v>141</v>
      </c>
      <c r="G42" s="43" t="s">
        <v>209</v>
      </c>
      <c r="H42" s="43">
        <v>540</v>
      </c>
      <c r="I42" s="62" t="s">
        <v>327</v>
      </c>
      <c r="J42" s="20" t="s">
        <v>328</v>
      </c>
      <c r="K42" s="20" t="s">
        <v>329</v>
      </c>
      <c r="L42" s="109"/>
      <c r="M42" s="109"/>
      <c r="N42" s="109">
        <v>140.1</v>
      </c>
      <c r="O42" s="109"/>
      <c r="P42" s="109">
        <v>140.1</v>
      </c>
      <c r="Q42" s="109">
        <v>560.4</v>
      </c>
      <c r="R42" s="109">
        <v>560.4</v>
      </c>
      <c r="S42" s="109"/>
      <c r="T42" s="109">
        <v>560.4</v>
      </c>
      <c r="U42" s="109">
        <v>560.4</v>
      </c>
      <c r="V42" s="122"/>
    </row>
    <row r="43" spans="1:22" s="24" customFormat="1" ht="135">
      <c r="A43" s="93" t="s">
        <v>315</v>
      </c>
      <c r="B43" s="25" t="s">
        <v>143</v>
      </c>
      <c r="C43" s="121"/>
      <c r="D43" s="121"/>
      <c r="E43" s="43" t="s">
        <v>337</v>
      </c>
      <c r="F43" s="43" t="s">
        <v>338</v>
      </c>
      <c r="G43" s="43" t="s">
        <v>339</v>
      </c>
      <c r="H43" s="43" t="s">
        <v>340</v>
      </c>
      <c r="I43" s="20" t="s">
        <v>408</v>
      </c>
      <c r="J43" s="20" t="s">
        <v>462</v>
      </c>
      <c r="K43" s="20" t="s">
        <v>409</v>
      </c>
      <c r="L43" s="109">
        <v>2431.9</v>
      </c>
      <c r="M43" s="109">
        <v>2431.9</v>
      </c>
      <c r="N43" s="109"/>
      <c r="O43" s="109"/>
      <c r="P43" s="109"/>
      <c r="Q43" s="109"/>
      <c r="R43" s="109"/>
      <c r="S43" s="109"/>
      <c r="T43" s="109"/>
      <c r="U43" s="109"/>
      <c r="V43" s="122"/>
    </row>
    <row r="44" spans="1:22" s="24" customFormat="1" ht="112.5">
      <c r="A44" s="93" t="s">
        <v>316</v>
      </c>
      <c r="B44" s="23" t="s">
        <v>254</v>
      </c>
      <c r="C44" s="121"/>
      <c r="D44" s="121"/>
      <c r="E44" s="43" t="s">
        <v>374</v>
      </c>
      <c r="F44" s="43" t="s">
        <v>312</v>
      </c>
      <c r="G44" s="43" t="s">
        <v>425</v>
      </c>
      <c r="H44" s="43" t="s">
        <v>142</v>
      </c>
      <c r="I44" s="20" t="s">
        <v>80</v>
      </c>
      <c r="J44" s="101" t="s">
        <v>81</v>
      </c>
      <c r="K44" s="121" t="s">
        <v>228</v>
      </c>
      <c r="L44" s="109">
        <v>15</v>
      </c>
      <c r="M44" s="109">
        <v>15</v>
      </c>
      <c r="N44" s="109"/>
      <c r="O44" s="109"/>
      <c r="P44" s="109"/>
      <c r="Q44" s="109"/>
      <c r="R44" s="109"/>
      <c r="S44" s="109"/>
      <c r="T44" s="109"/>
      <c r="U44" s="109"/>
      <c r="V44" s="122"/>
    </row>
    <row r="45" spans="1:22" s="24" customFormat="1" ht="337.5">
      <c r="A45" s="93"/>
      <c r="B45" s="23" t="s">
        <v>189</v>
      </c>
      <c r="C45" s="121"/>
      <c r="D45" s="121"/>
      <c r="E45" s="43" t="s">
        <v>379</v>
      </c>
      <c r="F45" s="43" t="s">
        <v>291</v>
      </c>
      <c r="G45" s="43" t="s">
        <v>96</v>
      </c>
      <c r="H45" s="43" t="s">
        <v>142</v>
      </c>
      <c r="I45" s="2" t="s">
        <v>295</v>
      </c>
      <c r="J45" s="1" t="s">
        <v>479</v>
      </c>
      <c r="K45" s="2" t="s">
        <v>478</v>
      </c>
      <c r="L45" s="109">
        <v>114.9</v>
      </c>
      <c r="M45" s="109">
        <v>114.9</v>
      </c>
      <c r="N45" s="109"/>
      <c r="O45" s="109"/>
      <c r="P45" s="109"/>
      <c r="Q45" s="109"/>
      <c r="R45" s="109"/>
      <c r="S45" s="109"/>
      <c r="T45" s="109"/>
      <c r="U45" s="109"/>
      <c r="V45" s="122"/>
    </row>
    <row r="46" spans="1:22" s="24" customFormat="1" ht="112.5">
      <c r="A46" s="93"/>
      <c r="B46" s="23" t="s">
        <v>254</v>
      </c>
      <c r="C46" s="121"/>
      <c r="D46" s="121"/>
      <c r="E46" s="43" t="s">
        <v>379</v>
      </c>
      <c r="F46" s="43" t="s">
        <v>2</v>
      </c>
      <c r="G46" s="43" t="s">
        <v>425</v>
      </c>
      <c r="H46" s="43" t="s">
        <v>142</v>
      </c>
      <c r="I46" s="20" t="s">
        <v>80</v>
      </c>
      <c r="J46" s="101" t="s">
        <v>480</v>
      </c>
      <c r="K46" s="121" t="s">
        <v>228</v>
      </c>
      <c r="L46" s="109">
        <v>105.2</v>
      </c>
      <c r="M46" s="109">
        <v>105.2</v>
      </c>
      <c r="N46" s="109"/>
      <c r="O46" s="109"/>
      <c r="P46" s="109"/>
      <c r="Q46" s="109"/>
      <c r="R46" s="109"/>
      <c r="S46" s="109"/>
      <c r="T46" s="109"/>
      <c r="U46" s="109"/>
      <c r="V46" s="122"/>
    </row>
    <row r="47" spans="1:22" s="24" customFormat="1" ht="157.5">
      <c r="A47" s="93" t="s">
        <v>317</v>
      </c>
      <c r="B47" s="23" t="s">
        <v>12</v>
      </c>
      <c r="C47" s="121"/>
      <c r="D47" s="121"/>
      <c r="E47" s="43" t="s">
        <v>379</v>
      </c>
      <c r="F47" s="43">
        <v>10</v>
      </c>
      <c r="G47" s="43" t="s">
        <v>209</v>
      </c>
      <c r="H47" s="43" t="s">
        <v>210</v>
      </c>
      <c r="I47" s="62" t="s">
        <v>327</v>
      </c>
      <c r="J47" s="20" t="s">
        <v>481</v>
      </c>
      <c r="K47" s="20" t="s">
        <v>329</v>
      </c>
      <c r="L47" s="109"/>
      <c r="M47" s="109"/>
      <c r="N47" s="94">
        <v>232.4</v>
      </c>
      <c r="O47" s="94"/>
      <c r="P47" s="94">
        <v>232.4</v>
      </c>
      <c r="Q47" s="109">
        <v>232.4</v>
      </c>
      <c r="R47" s="109">
        <v>232.4</v>
      </c>
      <c r="S47" s="109"/>
      <c r="T47" s="109">
        <v>232.4</v>
      </c>
      <c r="U47" s="109">
        <v>232.4</v>
      </c>
      <c r="V47" s="122"/>
    </row>
    <row r="48" spans="1:22" s="24" customFormat="1" ht="157.5">
      <c r="A48" s="93"/>
      <c r="B48" s="25" t="s">
        <v>82</v>
      </c>
      <c r="C48" s="121"/>
      <c r="D48" s="121"/>
      <c r="E48" s="43" t="s">
        <v>379</v>
      </c>
      <c r="F48" s="43" t="s">
        <v>2</v>
      </c>
      <c r="G48" s="43" t="s">
        <v>97</v>
      </c>
      <c r="H48" s="43" t="s">
        <v>142</v>
      </c>
      <c r="I48" s="20" t="s">
        <v>85</v>
      </c>
      <c r="J48" s="20" t="s">
        <v>482</v>
      </c>
      <c r="K48" s="20" t="s">
        <v>483</v>
      </c>
      <c r="L48" s="109">
        <v>50</v>
      </c>
      <c r="M48" s="109">
        <v>50</v>
      </c>
      <c r="N48" s="94"/>
      <c r="O48" s="94"/>
      <c r="P48" s="94"/>
      <c r="Q48" s="109"/>
      <c r="R48" s="109"/>
      <c r="S48" s="109"/>
      <c r="T48" s="109"/>
      <c r="U48" s="109"/>
      <c r="V48" s="122"/>
    </row>
    <row r="49" spans="1:22" ht="112.5">
      <c r="A49" s="93" t="s">
        <v>318</v>
      </c>
      <c r="B49" s="21" t="s">
        <v>13</v>
      </c>
      <c r="C49" s="21"/>
      <c r="D49" s="21"/>
      <c r="E49" s="16" t="s">
        <v>141</v>
      </c>
      <c r="F49" s="16" t="s">
        <v>374</v>
      </c>
      <c r="G49" s="16" t="s">
        <v>213</v>
      </c>
      <c r="H49" s="16" t="s">
        <v>210</v>
      </c>
      <c r="I49" s="62" t="s">
        <v>6</v>
      </c>
      <c r="J49" s="20" t="s">
        <v>484</v>
      </c>
      <c r="K49" s="20" t="s">
        <v>8</v>
      </c>
      <c r="L49" s="94">
        <v>235</v>
      </c>
      <c r="M49" s="94">
        <v>235</v>
      </c>
      <c r="N49" s="109">
        <v>300</v>
      </c>
      <c r="O49" s="109">
        <v>300</v>
      </c>
      <c r="P49" s="109"/>
      <c r="Q49" s="94">
        <v>321</v>
      </c>
      <c r="R49" s="94">
        <v>321</v>
      </c>
      <c r="S49" s="94"/>
      <c r="T49" s="94">
        <v>341.9</v>
      </c>
      <c r="U49" s="94">
        <v>341.9</v>
      </c>
      <c r="V49" s="95"/>
    </row>
    <row r="50" spans="1:22" ht="101.25" customHeight="1">
      <c r="A50" s="93"/>
      <c r="B50" s="23" t="s">
        <v>214</v>
      </c>
      <c r="C50" s="21"/>
      <c r="D50" s="21"/>
      <c r="E50" s="16" t="s">
        <v>5</v>
      </c>
      <c r="F50" s="16" t="s">
        <v>374</v>
      </c>
      <c r="G50" s="16" t="s">
        <v>403</v>
      </c>
      <c r="H50" s="16" t="s">
        <v>142</v>
      </c>
      <c r="I50" s="324" t="s">
        <v>112</v>
      </c>
      <c r="J50" s="324" t="s">
        <v>7</v>
      </c>
      <c r="K50" s="324" t="s">
        <v>8</v>
      </c>
      <c r="L50" s="94">
        <v>2000</v>
      </c>
      <c r="M50" s="94">
        <v>2000</v>
      </c>
      <c r="N50" s="109"/>
      <c r="O50" s="109"/>
      <c r="P50" s="109"/>
      <c r="Q50" s="94"/>
      <c r="R50" s="94"/>
      <c r="S50" s="94"/>
      <c r="T50" s="94"/>
      <c r="U50" s="94"/>
      <c r="V50" s="95"/>
    </row>
    <row r="51" spans="1:22" ht="140.25">
      <c r="A51" s="93"/>
      <c r="B51" s="23" t="s">
        <v>404</v>
      </c>
      <c r="C51" s="21"/>
      <c r="D51" s="21"/>
      <c r="E51" s="16" t="s">
        <v>5</v>
      </c>
      <c r="F51" s="16" t="s">
        <v>374</v>
      </c>
      <c r="G51" s="16" t="s">
        <v>405</v>
      </c>
      <c r="H51" s="16" t="s">
        <v>142</v>
      </c>
      <c r="I51" s="325"/>
      <c r="J51" s="325"/>
      <c r="K51" s="325"/>
      <c r="L51" s="94">
        <v>13323.4</v>
      </c>
      <c r="M51" s="94">
        <v>13323.4</v>
      </c>
      <c r="N51" s="109"/>
      <c r="O51" s="109"/>
      <c r="P51" s="109"/>
      <c r="Q51" s="94"/>
      <c r="R51" s="94"/>
      <c r="S51" s="94"/>
      <c r="T51" s="94"/>
      <c r="U51" s="94"/>
      <c r="V51" s="95"/>
    </row>
    <row r="52" spans="1:22" ht="101.25" customHeight="1">
      <c r="A52" s="93" t="s">
        <v>319</v>
      </c>
      <c r="B52" s="25" t="s">
        <v>14</v>
      </c>
      <c r="C52" s="25"/>
      <c r="D52" s="25"/>
      <c r="E52" s="16" t="s">
        <v>5</v>
      </c>
      <c r="F52" s="16" t="s">
        <v>374</v>
      </c>
      <c r="G52" s="16" t="s">
        <v>215</v>
      </c>
      <c r="H52" s="16" t="s">
        <v>210</v>
      </c>
      <c r="I52" s="326"/>
      <c r="J52" s="326"/>
      <c r="K52" s="326"/>
      <c r="L52" s="94">
        <v>1012</v>
      </c>
      <c r="M52" s="94">
        <v>1012</v>
      </c>
      <c r="N52" s="94">
        <v>480</v>
      </c>
      <c r="O52" s="94">
        <v>480</v>
      </c>
      <c r="P52" s="94"/>
      <c r="Q52" s="94">
        <v>513.6</v>
      </c>
      <c r="R52" s="94">
        <v>513.6</v>
      </c>
      <c r="S52" s="94"/>
      <c r="T52" s="94">
        <v>547</v>
      </c>
      <c r="U52" s="94">
        <v>547</v>
      </c>
      <c r="V52" s="95"/>
    </row>
    <row r="53" spans="1:22" ht="135">
      <c r="A53" s="93" t="s">
        <v>320</v>
      </c>
      <c r="B53" s="25" t="s">
        <v>15</v>
      </c>
      <c r="C53" s="25"/>
      <c r="D53" s="25"/>
      <c r="E53" s="16" t="s">
        <v>5</v>
      </c>
      <c r="F53" s="16" t="s">
        <v>374</v>
      </c>
      <c r="G53" s="16" t="s">
        <v>9</v>
      </c>
      <c r="H53" s="16" t="s">
        <v>210</v>
      </c>
      <c r="I53" s="20" t="s">
        <v>485</v>
      </c>
      <c r="J53" s="20" t="s">
        <v>486</v>
      </c>
      <c r="K53" s="20" t="s">
        <v>487</v>
      </c>
      <c r="L53" s="94">
        <v>6356.6</v>
      </c>
      <c r="M53" s="94">
        <v>6356.6</v>
      </c>
      <c r="N53" s="94">
        <v>92.1</v>
      </c>
      <c r="O53" s="94">
        <v>92.1</v>
      </c>
      <c r="P53" s="94"/>
      <c r="Q53" s="94">
        <v>98.5</v>
      </c>
      <c r="R53" s="94">
        <v>98.5</v>
      </c>
      <c r="S53" s="94"/>
      <c r="T53" s="94">
        <v>105</v>
      </c>
      <c r="U53" s="94">
        <v>105</v>
      </c>
      <c r="V53" s="95"/>
    </row>
    <row r="54" spans="1:22" ht="101.25">
      <c r="A54" s="93" t="s">
        <v>321</v>
      </c>
      <c r="B54" s="48" t="s">
        <v>16</v>
      </c>
      <c r="C54" s="25"/>
      <c r="D54" s="25"/>
      <c r="E54" s="16" t="s">
        <v>5</v>
      </c>
      <c r="F54" s="16" t="s">
        <v>374</v>
      </c>
      <c r="G54" s="16" t="s">
        <v>216</v>
      </c>
      <c r="H54" s="16" t="s">
        <v>210</v>
      </c>
      <c r="I54" s="20" t="s">
        <v>111</v>
      </c>
      <c r="J54" s="20" t="s">
        <v>109</v>
      </c>
      <c r="K54" s="20" t="s">
        <v>110</v>
      </c>
      <c r="L54" s="94">
        <v>2492.1</v>
      </c>
      <c r="M54" s="94">
        <v>2492.1</v>
      </c>
      <c r="N54" s="94">
        <v>638.3</v>
      </c>
      <c r="O54" s="94">
        <v>638.3</v>
      </c>
      <c r="P54" s="94"/>
      <c r="Q54" s="94">
        <v>683</v>
      </c>
      <c r="R54" s="94">
        <v>683</v>
      </c>
      <c r="S54" s="94"/>
      <c r="T54" s="94">
        <v>727.4</v>
      </c>
      <c r="U54" s="94">
        <v>727.4</v>
      </c>
      <c r="V54" s="95"/>
    </row>
    <row r="55" spans="1:22" ht="51">
      <c r="A55" s="93"/>
      <c r="B55" s="23" t="s">
        <v>407</v>
      </c>
      <c r="C55" s="25"/>
      <c r="D55" s="25"/>
      <c r="E55" s="16" t="s">
        <v>5</v>
      </c>
      <c r="F55" s="16" t="s">
        <v>374</v>
      </c>
      <c r="G55" s="16" t="s">
        <v>406</v>
      </c>
      <c r="H55" s="16" t="s">
        <v>142</v>
      </c>
      <c r="I55" s="2" t="s">
        <v>115</v>
      </c>
      <c r="J55" s="2" t="s">
        <v>488</v>
      </c>
      <c r="K55" s="2" t="s">
        <v>116</v>
      </c>
      <c r="L55" s="94">
        <v>31</v>
      </c>
      <c r="M55" s="94">
        <v>31</v>
      </c>
      <c r="N55" s="94"/>
      <c r="O55" s="94"/>
      <c r="P55" s="94"/>
      <c r="Q55" s="94"/>
      <c r="R55" s="94"/>
      <c r="S55" s="94"/>
      <c r="T55" s="94"/>
      <c r="U55" s="94"/>
      <c r="V55" s="95"/>
    </row>
    <row r="56" spans="1:22" ht="123.75" customHeight="1">
      <c r="A56" s="90" t="s">
        <v>322</v>
      </c>
      <c r="B56" s="48" t="s">
        <v>17</v>
      </c>
      <c r="C56" s="25"/>
      <c r="D56" s="25"/>
      <c r="E56" s="16" t="s">
        <v>5</v>
      </c>
      <c r="F56" s="16" t="s">
        <v>374</v>
      </c>
      <c r="G56" s="16" t="s">
        <v>217</v>
      </c>
      <c r="H56" s="16" t="s">
        <v>210</v>
      </c>
      <c r="I56" s="324" t="s">
        <v>489</v>
      </c>
      <c r="J56" s="324" t="s">
        <v>490</v>
      </c>
      <c r="K56" s="324" t="s">
        <v>491</v>
      </c>
      <c r="L56" s="94">
        <v>659.2</v>
      </c>
      <c r="M56" s="94">
        <v>659.2</v>
      </c>
      <c r="N56" s="94">
        <v>826.8</v>
      </c>
      <c r="O56" s="94">
        <v>826.8</v>
      </c>
      <c r="P56" s="94"/>
      <c r="Q56" s="94">
        <v>884.7</v>
      </c>
      <c r="R56" s="94">
        <v>884.7</v>
      </c>
      <c r="S56" s="94"/>
      <c r="T56" s="94">
        <v>942</v>
      </c>
      <c r="U56" s="94">
        <v>942</v>
      </c>
      <c r="V56" s="95"/>
    </row>
    <row r="57" spans="1:22" ht="153">
      <c r="A57" s="168"/>
      <c r="B57" s="140" t="s">
        <v>150</v>
      </c>
      <c r="C57" s="48"/>
      <c r="D57" s="48"/>
      <c r="E57" s="16" t="s">
        <v>5</v>
      </c>
      <c r="F57" s="16" t="s">
        <v>375</v>
      </c>
      <c r="G57" s="16" t="s">
        <v>218</v>
      </c>
      <c r="H57" s="16" t="s">
        <v>210</v>
      </c>
      <c r="I57" s="326"/>
      <c r="J57" s="326"/>
      <c r="K57" s="326"/>
      <c r="L57" s="94">
        <v>2065.4</v>
      </c>
      <c r="M57" s="94">
        <v>2065.4</v>
      </c>
      <c r="N57" s="94">
        <v>1830</v>
      </c>
      <c r="O57" s="96">
        <v>1830</v>
      </c>
      <c r="P57" s="94"/>
      <c r="Q57" s="94">
        <v>1958.1</v>
      </c>
      <c r="R57" s="94">
        <v>1958.1</v>
      </c>
      <c r="S57" s="94"/>
      <c r="T57" s="94">
        <v>2085.4</v>
      </c>
      <c r="U57" s="94">
        <v>2085.4</v>
      </c>
      <c r="V57" s="95"/>
    </row>
    <row r="58" spans="1:22" ht="213.75">
      <c r="A58" s="168"/>
      <c r="B58" s="48" t="s">
        <v>411</v>
      </c>
      <c r="C58" s="48"/>
      <c r="D58" s="48"/>
      <c r="E58" s="16" t="s">
        <v>5</v>
      </c>
      <c r="F58" s="16" t="s">
        <v>375</v>
      </c>
      <c r="G58" s="16" t="s">
        <v>410</v>
      </c>
      <c r="H58" s="16" t="s">
        <v>142</v>
      </c>
      <c r="I58" s="20" t="s">
        <v>492</v>
      </c>
      <c r="J58" s="20" t="s">
        <v>490</v>
      </c>
      <c r="K58" s="20" t="s">
        <v>491</v>
      </c>
      <c r="L58" s="94">
        <v>18588.7</v>
      </c>
      <c r="M58" s="94">
        <v>18588.7</v>
      </c>
      <c r="N58" s="94"/>
      <c r="O58" s="94"/>
      <c r="P58" s="94"/>
      <c r="Q58" s="94"/>
      <c r="R58" s="94"/>
      <c r="S58" s="94"/>
      <c r="T58" s="94"/>
      <c r="U58" s="94"/>
      <c r="V58" s="95"/>
    </row>
    <row r="59" spans="1:22" ht="112.5">
      <c r="A59" s="168"/>
      <c r="B59" s="48" t="s">
        <v>254</v>
      </c>
      <c r="C59" s="48"/>
      <c r="D59" s="48"/>
      <c r="E59" s="16" t="s">
        <v>5</v>
      </c>
      <c r="F59" s="16" t="s">
        <v>379</v>
      </c>
      <c r="G59" s="16" t="s">
        <v>425</v>
      </c>
      <c r="H59" s="16" t="s">
        <v>142</v>
      </c>
      <c r="I59" s="20" t="s">
        <v>80</v>
      </c>
      <c r="J59" s="101" t="s">
        <v>480</v>
      </c>
      <c r="K59" s="121" t="s">
        <v>228</v>
      </c>
      <c r="L59" s="94">
        <v>95.1</v>
      </c>
      <c r="M59" s="94">
        <v>95.1</v>
      </c>
      <c r="N59" s="94"/>
      <c r="O59" s="94"/>
      <c r="P59" s="94"/>
      <c r="Q59" s="94"/>
      <c r="R59" s="94"/>
      <c r="S59" s="94"/>
      <c r="T59" s="94"/>
      <c r="U59" s="94"/>
      <c r="V59" s="95"/>
    </row>
    <row r="60" spans="1:22" ht="84.75" customHeight="1">
      <c r="A60" s="168"/>
      <c r="B60" s="48" t="s">
        <v>349</v>
      </c>
      <c r="C60" s="48"/>
      <c r="D60" s="48"/>
      <c r="E60" s="16" t="s">
        <v>345</v>
      </c>
      <c r="F60" s="16" t="s">
        <v>346</v>
      </c>
      <c r="G60" s="16" t="s">
        <v>347</v>
      </c>
      <c r="H60" s="16" t="s">
        <v>348</v>
      </c>
      <c r="I60" s="49" t="s">
        <v>413</v>
      </c>
      <c r="J60" s="49" t="s">
        <v>310</v>
      </c>
      <c r="K60" s="49" t="s">
        <v>283</v>
      </c>
      <c r="L60" s="94">
        <v>8712.8</v>
      </c>
      <c r="M60" s="94">
        <v>8712.8</v>
      </c>
      <c r="N60" s="94"/>
      <c r="O60" s="94"/>
      <c r="P60" s="94"/>
      <c r="Q60" s="94"/>
      <c r="R60" s="94"/>
      <c r="S60" s="94"/>
      <c r="T60" s="94"/>
      <c r="U60" s="94"/>
      <c r="V60" s="95"/>
    </row>
    <row r="61" spans="1:22" ht="127.5" customHeight="1">
      <c r="A61" s="168"/>
      <c r="B61" s="48" t="s">
        <v>412</v>
      </c>
      <c r="C61" s="48"/>
      <c r="D61" s="48"/>
      <c r="E61" s="16" t="s">
        <v>5</v>
      </c>
      <c r="F61" s="16" t="s">
        <v>379</v>
      </c>
      <c r="G61" s="16" t="s">
        <v>415</v>
      </c>
      <c r="H61" s="16" t="s">
        <v>142</v>
      </c>
      <c r="I61" s="20" t="s">
        <v>414</v>
      </c>
      <c r="J61" s="20" t="s">
        <v>302</v>
      </c>
      <c r="K61" s="20" t="s">
        <v>170</v>
      </c>
      <c r="L61" s="94">
        <v>5000</v>
      </c>
      <c r="M61" s="94">
        <v>5000</v>
      </c>
      <c r="N61" s="94"/>
      <c r="O61" s="94"/>
      <c r="P61" s="94"/>
      <c r="Q61" s="94"/>
      <c r="R61" s="94"/>
      <c r="S61" s="94"/>
      <c r="T61" s="94"/>
      <c r="U61" s="94"/>
      <c r="V61" s="95"/>
    </row>
    <row r="62" spans="1:22" ht="76.5">
      <c r="A62" s="168"/>
      <c r="B62" s="48" t="s">
        <v>417</v>
      </c>
      <c r="C62" s="48"/>
      <c r="D62" s="48"/>
      <c r="E62" s="16" t="s">
        <v>5</v>
      </c>
      <c r="F62" s="16" t="s">
        <v>5</v>
      </c>
      <c r="G62" s="16" t="s">
        <v>416</v>
      </c>
      <c r="H62" s="16" t="s">
        <v>142</v>
      </c>
      <c r="I62" s="20" t="s">
        <v>418</v>
      </c>
      <c r="J62" s="20" t="s">
        <v>310</v>
      </c>
      <c r="K62" s="20" t="s">
        <v>283</v>
      </c>
      <c r="L62" s="94">
        <v>300</v>
      </c>
      <c r="M62" s="94">
        <v>300</v>
      </c>
      <c r="N62" s="94"/>
      <c r="O62" s="94"/>
      <c r="P62" s="94"/>
      <c r="Q62" s="94"/>
      <c r="R62" s="94"/>
      <c r="S62" s="94"/>
      <c r="T62" s="94"/>
      <c r="U62" s="94"/>
      <c r="V62" s="95"/>
    </row>
    <row r="63" spans="1:22" ht="45">
      <c r="A63" s="168"/>
      <c r="B63" s="48" t="s">
        <v>151</v>
      </c>
      <c r="C63" s="48"/>
      <c r="D63" s="48"/>
      <c r="E63" s="16" t="s">
        <v>287</v>
      </c>
      <c r="F63" s="16" t="s">
        <v>374</v>
      </c>
      <c r="G63" s="16" t="s">
        <v>152</v>
      </c>
      <c r="H63" s="16" t="s">
        <v>142</v>
      </c>
      <c r="I63" s="20" t="s">
        <v>326</v>
      </c>
      <c r="J63" s="20" t="s">
        <v>302</v>
      </c>
      <c r="K63" s="20" t="s">
        <v>283</v>
      </c>
      <c r="L63" s="94">
        <v>103.2</v>
      </c>
      <c r="M63" s="94">
        <v>103.2</v>
      </c>
      <c r="N63" s="94"/>
      <c r="O63" s="94"/>
      <c r="P63" s="94"/>
      <c r="Q63" s="94"/>
      <c r="R63" s="94"/>
      <c r="S63" s="94"/>
      <c r="T63" s="94"/>
      <c r="U63" s="94"/>
      <c r="V63" s="95"/>
    </row>
    <row r="64" spans="1:22" ht="89.25">
      <c r="A64" s="168"/>
      <c r="B64" s="48" t="s">
        <v>330</v>
      </c>
      <c r="C64" s="48"/>
      <c r="D64" s="48"/>
      <c r="E64" s="16" t="s">
        <v>341</v>
      </c>
      <c r="F64" s="16" t="s">
        <v>342</v>
      </c>
      <c r="G64" s="16" t="s">
        <v>343</v>
      </c>
      <c r="H64" s="16" t="s">
        <v>344</v>
      </c>
      <c r="I64" s="20" t="s">
        <v>331</v>
      </c>
      <c r="J64" s="20" t="s">
        <v>332</v>
      </c>
      <c r="K64" s="20" t="s">
        <v>283</v>
      </c>
      <c r="L64" s="94">
        <v>94.7</v>
      </c>
      <c r="M64" s="94">
        <v>94.7</v>
      </c>
      <c r="N64" s="94"/>
      <c r="O64" s="94"/>
      <c r="P64" s="94"/>
      <c r="Q64" s="94"/>
      <c r="R64" s="94"/>
      <c r="S64" s="94"/>
      <c r="T64" s="94"/>
      <c r="U64" s="94"/>
      <c r="V64" s="95"/>
    </row>
    <row r="65" spans="1:22" ht="102">
      <c r="A65" s="168"/>
      <c r="B65" s="48" t="s">
        <v>333</v>
      </c>
      <c r="C65" s="48"/>
      <c r="D65" s="48"/>
      <c r="E65" s="16" t="s">
        <v>287</v>
      </c>
      <c r="F65" s="16" t="s">
        <v>374</v>
      </c>
      <c r="G65" s="16" t="s">
        <v>334</v>
      </c>
      <c r="H65" s="16" t="s">
        <v>142</v>
      </c>
      <c r="I65" s="20" t="s">
        <v>335</v>
      </c>
      <c r="J65" s="20" t="s">
        <v>336</v>
      </c>
      <c r="K65" s="20" t="s">
        <v>283</v>
      </c>
      <c r="L65" s="94">
        <v>7.1</v>
      </c>
      <c r="M65" s="94">
        <v>7.1</v>
      </c>
      <c r="N65" s="94"/>
      <c r="O65" s="94"/>
      <c r="P65" s="94"/>
      <c r="Q65" s="94"/>
      <c r="R65" s="94"/>
      <c r="S65" s="94"/>
      <c r="T65" s="94"/>
      <c r="U65" s="94"/>
      <c r="V65" s="95"/>
    </row>
    <row r="66" spans="1:22" ht="157.5">
      <c r="A66" s="168"/>
      <c r="B66" s="48" t="s">
        <v>12</v>
      </c>
      <c r="C66" s="48"/>
      <c r="D66" s="48"/>
      <c r="E66" s="16" t="s">
        <v>373</v>
      </c>
      <c r="F66" s="16" t="s">
        <v>375</v>
      </c>
      <c r="G66" s="16" t="s">
        <v>209</v>
      </c>
      <c r="H66" s="16" t="s">
        <v>210</v>
      </c>
      <c r="I66" s="62" t="s">
        <v>327</v>
      </c>
      <c r="J66" s="20" t="s">
        <v>328</v>
      </c>
      <c r="K66" s="20" t="s">
        <v>329</v>
      </c>
      <c r="L66" s="94"/>
      <c r="M66" s="94"/>
      <c r="N66" s="94">
        <v>49.3</v>
      </c>
      <c r="O66" s="94">
        <v>49.3</v>
      </c>
      <c r="P66" s="94"/>
      <c r="Q66" s="94">
        <v>49.3</v>
      </c>
      <c r="R66" s="94">
        <v>49.3</v>
      </c>
      <c r="S66" s="94"/>
      <c r="T66" s="94">
        <v>49.3</v>
      </c>
      <c r="U66" s="94">
        <v>49.3</v>
      </c>
      <c r="V66" s="95"/>
    </row>
    <row r="67" spans="1:22" ht="101.25">
      <c r="A67" s="168"/>
      <c r="B67" s="237" t="s">
        <v>11</v>
      </c>
      <c r="C67" s="48"/>
      <c r="D67" s="20"/>
      <c r="E67" s="16" t="s">
        <v>185</v>
      </c>
      <c r="F67" s="16" t="s">
        <v>379</v>
      </c>
      <c r="G67" s="16" t="s">
        <v>121</v>
      </c>
      <c r="H67" s="16" t="s">
        <v>210</v>
      </c>
      <c r="I67" s="20" t="s">
        <v>113</v>
      </c>
      <c r="J67" s="20" t="s">
        <v>380</v>
      </c>
      <c r="K67" s="20" t="s">
        <v>381</v>
      </c>
      <c r="L67" s="91">
        <v>39065.5</v>
      </c>
      <c r="M67" s="91">
        <v>39065.5</v>
      </c>
      <c r="N67" s="91">
        <v>29148.9</v>
      </c>
      <c r="O67" s="91">
        <v>29148.9</v>
      </c>
      <c r="P67" s="91"/>
      <c r="Q67" s="91">
        <v>30217.1</v>
      </c>
      <c r="R67" s="91">
        <v>30217.1</v>
      </c>
      <c r="S67" s="91"/>
      <c r="T67" s="91">
        <v>31278.3</v>
      </c>
      <c r="U67" s="91">
        <v>31278.3</v>
      </c>
      <c r="V67" s="92"/>
    </row>
    <row r="68" spans="1:22" s="146" customFormat="1" ht="12.75">
      <c r="A68" s="143" t="s">
        <v>286</v>
      </c>
      <c r="B68" s="306" t="s">
        <v>146</v>
      </c>
      <c r="C68" s="306"/>
      <c r="D68" s="306"/>
      <c r="E68" s="306"/>
      <c r="F68" s="306"/>
      <c r="G68" s="306"/>
      <c r="H68" s="306"/>
      <c r="I68" s="306"/>
      <c r="J68" s="306"/>
      <c r="K68" s="149"/>
      <c r="L68" s="150">
        <f>SUM(L69+L72+L76)</f>
        <v>24544.399999999994</v>
      </c>
      <c r="M68" s="150">
        <f aca="true" t="shared" si="10" ref="M68:V68">SUM(M69+M72+M76)</f>
        <v>24163.199999999997</v>
      </c>
      <c r="N68" s="150">
        <f t="shared" si="10"/>
        <v>37558.9</v>
      </c>
      <c r="O68" s="150">
        <f t="shared" si="10"/>
        <v>37440.5</v>
      </c>
      <c r="P68" s="150">
        <f t="shared" si="10"/>
        <v>118.2</v>
      </c>
      <c r="Q68" s="150">
        <f t="shared" si="10"/>
        <v>38970.6</v>
      </c>
      <c r="R68" s="150">
        <f t="shared" si="10"/>
        <v>38970.6</v>
      </c>
      <c r="S68" s="150">
        <f t="shared" si="10"/>
        <v>0</v>
      </c>
      <c r="T68" s="150">
        <f t="shared" si="10"/>
        <v>40314.799999999996</v>
      </c>
      <c r="U68" s="150">
        <f t="shared" si="10"/>
        <v>40314.799999999996</v>
      </c>
      <c r="V68" s="150">
        <f t="shared" si="10"/>
        <v>0</v>
      </c>
    </row>
    <row r="69" spans="1:22" ht="42">
      <c r="A69" s="84" t="s">
        <v>350</v>
      </c>
      <c r="B69" s="85" t="s">
        <v>207</v>
      </c>
      <c r="C69" s="85"/>
      <c r="D69" s="85"/>
      <c r="E69" s="74"/>
      <c r="F69" s="74"/>
      <c r="G69" s="74"/>
      <c r="H69" s="74"/>
      <c r="I69" s="32"/>
      <c r="J69" s="32"/>
      <c r="K69" s="32"/>
      <c r="L69" s="99">
        <f>SUM(L70:L71)</f>
        <v>1102.9</v>
      </c>
      <c r="M69" s="99">
        <f aca="true" t="shared" si="11" ref="M69:V69">SUM(M70:M71)</f>
        <v>1098</v>
      </c>
      <c r="N69" s="99">
        <f t="shared" si="11"/>
        <v>1180.4</v>
      </c>
      <c r="O69" s="99">
        <f t="shared" si="11"/>
        <v>1180.4</v>
      </c>
      <c r="P69" s="99">
        <f t="shared" si="11"/>
        <v>0</v>
      </c>
      <c r="Q69" s="99">
        <f t="shared" si="11"/>
        <v>1247.3999999999999</v>
      </c>
      <c r="R69" s="99">
        <f t="shared" si="11"/>
        <v>1247.3999999999999</v>
      </c>
      <c r="S69" s="99">
        <f t="shared" si="11"/>
        <v>0</v>
      </c>
      <c r="T69" s="99">
        <f t="shared" si="11"/>
        <v>1255</v>
      </c>
      <c r="U69" s="99">
        <f t="shared" si="11"/>
        <v>1255</v>
      </c>
      <c r="V69" s="99">
        <f t="shared" si="11"/>
        <v>0</v>
      </c>
    </row>
    <row r="70" spans="1:22" ht="326.25">
      <c r="A70" s="29" t="s">
        <v>34</v>
      </c>
      <c r="B70" s="25" t="s">
        <v>57</v>
      </c>
      <c r="C70" s="118" t="s">
        <v>60</v>
      </c>
      <c r="D70" s="25"/>
      <c r="E70" s="16" t="s">
        <v>298</v>
      </c>
      <c r="F70" s="16" t="s">
        <v>382</v>
      </c>
      <c r="G70" s="16" t="s">
        <v>299</v>
      </c>
      <c r="H70" s="18" t="s">
        <v>300</v>
      </c>
      <c r="I70" s="20" t="s">
        <v>465</v>
      </c>
      <c r="J70" s="20" t="s">
        <v>463</v>
      </c>
      <c r="K70" s="20" t="s">
        <v>464</v>
      </c>
      <c r="L70" s="79">
        <v>1003.7</v>
      </c>
      <c r="M70" s="79">
        <v>1000.2</v>
      </c>
      <c r="N70" s="79">
        <v>1071.2</v>
      </c>
      <c r="O70" s="79">
        <v>1071.2</v>
      </c>
      <c r="P70" s="79"/>
      <c r="Q70" s="79">
        <v>1130.6</v>
      </c>
      <c r="R70" s="79">
        <v>1130.6</v>
      </c>
      <c r="S70" s="79"/>
      <c r="T70" s="79">
        <v>1130.6</v>
      </c>
      <c r="U70" s="79">
        <v>1130.6</v>
      </c>
      <c r="V70" s="80"/>
    </row>
    <row r="71" spans="1:22" ht="67.5">
      <c r="A71" s="53" t="s">
        <v>308</v>
      </c>
      <c r="B71" s="25" t="s">
        <v>58</v>
      </c>
      <c r="C71" s="118" t="s">
        <v>60</v>
      </c>
      <c r="D71" s="25"/>
      <c r="E71" s="16" t="s">
        <v>287</v>
      </c>
      <c r="F71" s="16" t="s">
        <v>141</v>
      </c>
      <c r="G71" s="16" t="s">
        <v>19</v>
      </c>
      <c r="H71" s="18" t="s">
        <v>18</v>
      </c>
      <c r="I71" s="20" t="s">
        <v>65</v>
      </c>
      <c r="J71" s="20" t="s">
        <v>493</v>
      </c>
      <c r="K71" s="20" t="s">
        <v>280</v>
      </c>
      <c r="L71" s="79">
        <v>99.2</v>
      </c>
      <c r="M71" s="79">
        <v>97.8</v>
      </c>
      <c r="N71" s="79">
        <v>109.2</v>
      </c>
      <c r="O71" s="79">
        <v>109.2</v>
      </c>
      <c r="P71" s="79"/>
      <c r="Q71" s="79">
        <v>116.8</v>
      </c>
      <c r="R71" s="79">
        <v>116.8</v>
      </c>
      <c r="S71" s="79"/>
      <c r="T71" s="79">
        <v>124.4</v>
      </c>
      <c r="U71" s="79">
        <v>124.4</v>
      </c>
      <c r="V71" s="79"/>
    </row>
    <row r="72" spans="1:22" s="151" customFormat="1" ht="32.25" customHeight="1">
      <c r="A72" s="294" t="s">
        <v>20</v>
      </c>
      <c r="B72" s="295"/>
      <c r="C72" s="295"/>
      <c r="D72" s="295"/>
      <c r="E72" s="295"/>
      <c r="F72" s="295"/>
      <c r="G72" s="295"/>
      <c r="H72" s="295"/>
      <c r="I72" s="295"/>
      <c r="J72" s="295"/>
      <c r="K72" s="296"/>
      <c r="L72" s="139">
        <f>SUM(L73:L75)</f>
        <v>3194</v>
      </c>
      <c r="M72" s="139">
        <f aca="true" t="shared" si="12" ref="M72:V72">SUM(M73:M75)</f>
        <v>3163.2999999999997</v>
      </c>
      <c r="N72" s="139">
        <f t="shared" si="12"/>
        <v>3822.2</v>
      </c>
      <c r="O72" s="139">
        <f t="shared" si="12"/>
        <v>3704</v>
      </c>
      <c r="P72" s="139">
        <f t="shared" si="12"/>
        <v>118.2</v>
      </c>
      <c r="Q72" s="139">
        <f>SUM(Q73:Q75)</f>
        <v>3948.2000000000003</v>
      </c>
      <c r="R72" s="139">
        <f t="shared" si="12"/>
        <v>3948.2000000000003</v>
      </c>
      <c r="S72" s="139">
        <f>SUM(S73:S75)</f>
        <v>0</v>
      </c>
      <c r="T72" s="139">
        <f t="shared" si="12"/>
        <v>4073.1</v>
      </c>
      <c r="U72" s="139">
        <f t="shared" si="12"/>
        <v>4073.1</v>
      </c>
      <c r="V72" s="139">
        <f t="shared" si="12"/>
        <v>0</v>
      </c>
    </row>
    <row r="73" spans="1:22" s="151" customFormat="1" ht="202.5">
      <c r="A73" s="152" t="s">
        <v>187</v>
      </c>
      <c r="B73" s="124" t="s">
        <v>123</v>
      </c>
      <c r="C73" s="153" t="s">
        <v>60</v>
      </c>
      <c r="D73" s="153"/>
      <c r="E73" s="18" t="s">
        <v>23</v>
      </c>
      <c r="F73" s="18" t="s">
        <v>24</v>
      </c>
      <c r="G73" s="18" t="s">
        <v>25</v>
      </c>
      <c r="H73" s="18" t="s">
        <v>26</v>
      </c>
      <c r="I73" s="2" t="s">
        <v>495</v>
      </c>
      <c r="J73" s="1" t="s">
        <v>496</v>
      </c>
      <c r="K73" s="2" t="s">
        <v>497</v>
      </c>
      <c r="L73" s="154">
        <v>1793.6</v>
      </c>
      <c r="M73" s="154">
        <v>1772.7</v>
      </c>
      <c r="N73" s="154">
        <v>2024</v>
      </c>
      <c r="O73" s="156">
        <v>1905.8</v>
      </c>
      <c r="P73" s="156">
        <v>118.2</v>
      </c>
      <c r="Q73" s="162">
        <v>2024</v>
      </c>
      <c r="R73" s="162">
        <v>2024</v>
      </c>
      <c r="S73" s="155"/>
      <c r="T73" s="156">
        <v>2024</v>
      </c>
      <c r="U73" s="156">
        <v>2024</v>
      </c>
      <c r="V73" s="155"/>
    </row>
    <row r="74" spans="1:22" s="151" customFormat="1" ht="157.5">
      <c r="A74" s="158" t="s">
        <v>308</v>
      </c>
      <c r="B74" s="124" t="s">
        <v>22</v>
      </c>
      <c r="C74" s="153" t="s">
        <v>60</v>
      </c>
      <c r="D74" s="153"/>
      <c r="E74" s="18" t="s">
        <v>27</v>
      </c>
      <c r="F74" s="18" t="s">
        <v>28</v>
      </c>
      <c r="G74" s="18" t="s">
        <v>29</v>
      </c>
      <c r="H74" s="18" t="s">
        <v>30</v>
      </c>
      <c r="I74" s="2" t="s">
        <v>21</v>
      </c>
      <c r="J74" s="1" t="s">
        <v>494</v>
      </c>
      <c r="K74" s="2" t="s">
        <v>498</v>
      </c>
      <c r="L74" s="154">
        <v>1015.2</v>
      </c>
      <c r="M74" s="154">
        <v>1005.4</v>
      </c>
      <c r="N74" s="154">
        <v>1393.2</v>
      </c>
      <c r="O74" s="156">
        <v>1393.2</v>
      </c>
      <c r="P74" s="156"/>
      <c r="Q74" s="156">
        <v>1490.8</v>
      </c>
      <c r="R74" s="156">
        <v>1490.8</v>
      </c>
      <c r="S74" s="156"/>
      <c r="T74" s="157">
        <v>1587.6</v>
      </c>
      <c r="U74" s="157">
        <v>1587.6</v>
      </c>
      <c r="V74" s="157"/>
    </row>
    <row r="75" spans="1:22" s="151" customFormat="1" ht="235.5" customHeight="1">
      <c r="A75" s="158" t="s">
        <v>309</v>
      </c>
      <c r="B75" s="124" t="s">
        <v>108</v>
      </c>
      <c r="C75" s="153" t="s">
        <v>60</v>
      </c>
      <c r="D75" s="153"/>
      <c r="E75" s="18" t="s">
        <v>373</v>
      </c>
      <c r="F75" s="18" t="s">
        <v>375</v>
      </c>
      <c r="G75" s="18" t="s">
        <v>124</v>
      </c>
      <c r="H75" s="18" t="s">
        <v>136</v>
      </c>
      <c r="I75" s="119" t="s">
        <v>445</v>
      </c>
      <c r="J75" s="20" t="s">
        <v>446</v>
      </c>
      <c r="K75" s="20" t="s">
        <v>447</v>
      </c>
      <c r="L75" s="154">
        <v>385.2</v>
      </c>
      <c r="M75" s="154">
        <v>385.2</v>
      </c>
      <c r="N75" s="154">
        <v>405</v>
      </c>
      <c r="O75" s="156">
        <v>405</v>
      </c>
      <c r="P75" s="156"/>
      <c r="Q75" s="156">
        <v>433.4</v>
      </c>
      <c r="R75" s="156">
        <v>433.4</v>
      </c>
      <c r="S75" s="156"/>
      <c r="T75" s="157">
        <v>461.5</v>
      </c>
      <c r="U75" s="157">
        <v>461.5</v>
      </c>
      <c r="V75" s="157"/>
    </row>
    <row r="76" spans="1:22" s="151" customFormat="1" ht="43.5" customHeight="1">
      <c r="A76" s="310" t="s">
        <v>75</v>
      </c>
      <c r="B76" s="311"/>
      <c r="C76" s="311"/>
      <c r="D76" s="311"/>
      <c r="E76" s="311"/>
      <c r="F76" s="311"/>
      <c r="G76" s="311"/>
      <c r="H76" s="311"/>
      <c r="I76" s="311"/>
      <c r="J76" s="311"/>
      <c r="K76" s="311"/>
      <c r="L76" s="159">
        <f>SUM(L77)</f>
        <v>20247.499999999996</v>
      </c>
      <c r="M76" s="159">
        <f aca="true" t="shared" si="13" ref="M76:V76">SUM(M77)</f>
        <v>19901.899999999998</v>
      </c>
      <c r="N76" s="159">
        <f t="shared" si="13"/>
        <v>32556.3</v>
      </c>
      <c r="O76" s="159">
        <f t="shared" si="13"/>
        <v>32556.1</v>
      </c>
      <c r="P76" s="159">
        <f t="shared" si="13"/>
        <v>0</v>
      </c>
      <c r="Q76" s="159">
        <f t="shared" si="13"/>
        <v>33775</v>
      </c>
      <c r="R76" s="159">
        <f t="shared" si="13"/>
        <v>33775</v>
      </c>
      <c r="S76" s="159">
        <f t="shared" si="13"/>
        <v>0</v>
      </c>
      <c r="T76" s="159">
        <f t="shared" si="13"/>
        <v>34986.7</v>
      </c>
      <c r="U76" s="159">
        <f t="shared" si="13"/>
        <v>34986.7</v>
      </c>
      <c r="V76" s="159">
        <f t="shared" si="13"/>
        <v>0</v>
      </c>
    </row>
    <row r="77" spans="1:22" s="160" customFormat="1" ht="22.5" customHeight="1">
      <c r="A77" s="312" t="s">
        <v>240</v>
      </c>
      <c r="B77" s="313"/>
      <c r="C77" s="313"/>
      <c r="D77" s="313"/>
      <c r="E77" s="313"/>
      <c r="F77" s="313"/>
      <c r="G77" s="313"/>
      <c r="H77" s="313"/>
      <c r="I77" s="313"/>
      <c r="J77" s="313"/>
      <c r="K77" s="315"/>
      <c r="L77" s="162">
        <f>SUM(L78:L81)</f>
        <v>20247.499999999996</v>
      </c>
      <c r="M77" s="162">
        <f>SUM(M78:M81)</f>
        <v>19901.899999999998</v>
      </c>
      <c r="N77" s="162">
        <f aca="true" t="shared" si="14" ref="N77:V77">SUM(N78:N81)</f>
        <v>32556.3</v>
      </c>
      <c r="O77" s="162">
        <f t="shared" si="14"/>
        <v>32556.1</v>
      </c>
      <c r="P77" s="162">
        <f t="shared" si="14"/>
        <v>0</v>
      </c>
      <c r="Q77" s="162">
        <f t="shared" si="14"/>
        <v>33775</v>
      </c>
      <c r="R77" s="162">
        <f t="shared" si="14"/>
        <v>33775</v>
      </c>
      <c r="S77" s="162">
        <f t="shared" si="14"/>
        <v>0</v>
      </c>
      <c r="T77" s="162">
        <f t="shared" si="14"/>
        <v>34986.7</v>
      </c>
      <c r="U77" s="162">
        <f t="shared" si="14"/>
        <v>34986.7</v>
      </c>
      <c r="V77" s="162">
        <f t="shared" si="14"/>
        <v>0</v>
      </c>
    </row>
    <row r="78" spans="1:22" s="160" customFormat="1" ht="93.75" customHeight="1">
      <c r="A78" s="161" t="s">
        <v>241</v>
      </c>
      <c r="B78" s="124" t="s">
        <v>76</v>
      </c>
      <c r="C78" s="72" t="s">
        <v>247</v>
      </c>
      <c r="D78" s="166"/>
      <c r="E78" s="169" t="s">
        <v>69</v>
      </c>
      <c r="F78" s="169" t="s">
        <v>70</v>
      </c>
      <c r="G78" s="169" t="s">
        <v>71</v>
      </c>
      <c r="H78" s="169" t="s">
        <v>543</v>
      </c>
      <c r="I78" s="279" t="s">
        <v>617</v>
      </c>
      <c r="J78" s="279" t="s">
        <v>618</v>
      </c>
      <c r="K78" s="279" t="s">
        <v>619</v>
      </c>
      <c r="L78" s="162">
        <v>4358.2</v>
      </c>
      <c r="M78" s="162">
        <v>4335.9</v>
      </c>
      <c r="N78" s="162">
        <v>4877.7</v>
      </c>
      <c r="O78" s="162">
        <v>4877.7</v>
      </c>
      <c r="P78" s="162"/>
      <c r="Q78" s="162">
        <v>4945.1</v>
      </c>
      <c r="R78" s="162">
        <v>4945.1</v>
      </c>
      <c r="S78" s="162"/>
      <c r="T78" s="162">
        <v>5011.8</v>
      </c>
      <c r="U78" s="162">
        <v>5011.8</v>
      </c>
      <c r="V78" s="162"/>
    </row>
    <row r="79" spans="1:22" s="160" customFormat="1" ht="214.5" customHeight="1">
      <c r="A79" s="163" t="s">
        <v>243</v>
      </c>
      <c r="B79" s="124" t="s">
        <v>383</v>
      </c>
      <c r="C79" s="108" t="s">
        <v>248</v>
      </c>
      <c r="D79" s="166"/>
      <c r="E79" s="169" t="s">
        <v>544</v>
      </c>
      <c r="F79" s="169" t="s">
        <v>545</v>
      </c>
      <c r="G79" s="169" t="s">
        <v>546</v>
      </c>
      <c r="H79" s="169" t="s">
        <v>547</v>
      </c>
      <c r="I79" s="280"/>
      <c r="J79" s="280"/>
      <c r="K79" s="280"/>
      <c r="L79" s="170">
        <v>8039.4</v>
      </c>
      <c r="M79" s="170">
        <v>8012.1</v>
      </c>
      <c r="N79" s="170">
        <v>19129.7</v>
      </c>
      <c r="O79" s="162">
        <v>19129.7</v>
      </c>
      <c r="P79" s="162"/>
      <c r="Q79" s="162">
        <v>19842.7</v>
      </c>
      <c r="R79" s="162">
        <v>19842.7</v>
      </c>
      <c r="S79" s="162"/>
      <c r="T79" s="162">
        <v>20550.9</v>
      </c>
      <c r="U79" s="162">
        <v>20550.9</v>
      </c>
      <c r="V79" s="162"/>
    </row>
    <row r="80" spans="1:22" s="160" customFormat="1" ht="135" customHeight="1">
      <c r="A80" s="164" t="s">
        <v>244</v>
      </c>
      <c r="B80" s="124" t="s">
        <v>384</v>
      </c>
      <c r="C80" s="72" t="s">
        <v>246</v>
      </c>
      <c r="D80" s="167"/>
      <c r="E80" s="16" t="s">
        <v>548</v>
      </c>
      <c r="F80" s="16" t="s">
        <v>549</v>
      </c>
      <c r="G80" s="16" t="s">
        <v>550</v>
      </c>
      <c r="H80" s="16" t="s">
        <v>551</v>
      </c>
      <c r="I80" s="280"/>
      <c r="J80" s="280"/>
      <c r="K80" s="280"/>
      <c r="L80" s="170">
        <v>6751.8</v>
      </c>
      <c r="M80" s="170">
        <v>6497.6</v>
      </c>
      <c r="N80" s="170">
        <v>7321.1</v>
      </c>
      <c r="O80" s="162">
        <v>7321.1</v>
      </c>
      <c r="P80" s="162"/>
      <c r="Q80" s="162">
        <v>7732.8</v>
      </c>
      <c r="R80" s="162">
        <v>7732.8</v>
      </c>
      <c r="S80" s="162"/>
      <c r="T80" s="162">
        <v>8141.8</v>
      </c>
      <c r="U80" s="162">
        <v>8141.8</v>
      </c>
      <c r="V80" s="162"/>
    </row>
    <row r="81" spans="1:22" ht="96" customHeight="1" thickBot="1">
      <c r="A81" s="165" t="s">
        <v>245</v>
      </c>
      <c r="B81" s="124" t="s">
        <v>385</v>
      </c>
      <c r="C81" s="108" t="s">
        <v>242</v>
      </c>
      <c r="D81" s="168"/>
      <c r="E81" s="16" t="s">
        <v>72</v>
      </c>
      <c r="F81" s="16" t="s">
        <v>73</v>
      </c>
      <c r="G81" s="16" t="s">
        <v>74</v>
      </c>
      <c r="H81" s="16" t="s">
        <v>552</v>
      </c>
      <c r="I81" s="280"/>
      <c r="J81" s="317"/>
      <c r="K81" s="317"/>
      <c r="L81" s="171">
        <v>1098.1</v>
      </c>
      <c r="M81" s="171">
        <v>1056.3</v>
      </c>
      <c r="N81" s="172">
        <v>1227.8</v>
      </c>
      <c r="O81" s="172">
        <v>1227.6</v>
      </c>
      <c r="P81" s="172"/>
      <c r="Q81" s="172">
        <v>1254.4</v>
      </c>
      <c r="R81" s="172">
        <v>1254.4</v>
      </c>
      <c r="S81" s="172"/>
      <c r="T81" s="172">
        <v>1282.2</v>
      </c>
      <c r="U81" s="172">
        <v>1282.2</v>
      </c>
      <c r="V81" s="172"/>
    </row>
    <row r="82" spans="1:22" ht="33.75" customHeight="1">
      <c r="A82" s="273" t="s">
        <v>174</v>
      </c>
      <c r="B82" s="246" t="s">
        <v>419</v>
      </c>
      <c r="C82" s="246" t="s">
        <v>52</v>
      </c>
      <c r="D82" s="246" t="s">
        <v>53</v>
      </c>
      <c r="E82" s="249" t="s">
        <v>420</v>
      </c>
      <c r="F82" s="250"/>
      <c r="G82" s="250"/>
      <c r="H82" s="251"/>
      <c r="I82" s="252" t="s">
        <v>354</v>
      </c>
      <c r="J82" s="252" t="s">
        <v>355</v>
      </c>
      <c r="K82" s="252" t="s">
        <v>356</v>
      </c>
      <c r="L82" s="255"/>
      <c r="M82" s="256"/>
      <c r="N82" s="256"/>
      <c r="O82" s="256"/>
      <c r="P82" s="256"/>
      <c r="Q82" s="256"/>
      <c r="R82" s="256"/>
      <c r="S82" s="256"/>
      <c r="T82" s="256"/>
      <c r="U82" s="256"/>
      <c r="V82" s="257"/>
    </row>
    <row r="83" spans="1:22" ht="27" customHeight="1">
      <c r="A83" s="274"/>
      <c r="B83" s="247"/>
      <c r="C83" s="247"/>
      <c r="D83" s="247"/>
      <c r="E83" s="261" t="s">
        <v>357</v>
      </c>
      <c r="F83" s="261" t="s">
        <v>358</v>
      </c>
      <c r="G83" s="261" t="s">
        <v>359</v>
      </c>
      <c r="H83" s="261" t="s">
        <v>360</v>
      </c>
      <c r="I83" s="253"/>
      <c r="J83" s="253"/>
      <c r="K83" s="253"/>
      <c r="L83" s="258"/>
      <c r="M83" s="259"/>
      <c r="N83" s="259"/>
      <c r="O83" s="259"/>
      <c r="P83" s="259"/>
      <c r="Q83" s="259"/>
      <c r="R83" s="259"/>
      <c r="S83" s="259"/>
      <c r="T83" s="259"/>
      <c r="U83" s="259"/>
      <c r="V83" s="260"/>
    </row>
    <row r="84" spans="1:22" ht="24.75" customHeight="1">
      <c r="A84" s="274"/>
      <c r="B84" s="247"/>
      <c r="C84" s="247"/>
      <c r="D84" s="247"/>
      <c r="E84" s="262"/>
      <c r="F84" s="262"/>
      <c r="G84" s="262"/>
      <c r="H84" s="262"/>
      <c r="I84" s="253"/>
      <c r="J84" s="253"/>
      <c r="K84" s="253"/>
      <c r="L84" s="264" t="s">
        <v>672</v>
      </c>
      <c r="M84" s="264" t="s">
        <v>673</v>
      </c>
      <c r="N84" s="241" t="s">
        <v>200</v>
      </c>
      <c r="O84" s="242"/>
      <c r="P84" s="266"/>
      <c r="Q84" s="241" t="s">
        <v>206</v>
      </c>
      <c r="R84" s="242"/>
      <c r="S84" s="266"/>
      <c r="T84" s="241" t="s">
        <v>674</v>
      </c>
      <c r="U84" s="242"/>
      <c r="V84" s="243"/>
    </row>
    <row r="85" spans="1:22" ht="69" customHeight="1">
      <c r="A85" s="275"/>
      <c r="B85" s="248"/>
      <c r="C85" s="248"/>
      <c r="D85" s="248"/>
      <c r="E85" s="263"/>
      <c r="F85" s="263"/>
      <c r="G85" s="263"/>
      <c r="H85" s="263"/>
      <c r="I85" s="254"/>
      <c r="J85" s="254"/>
      <c r="K85" s="254"/>
      <c r="L85" s="265"/>
      <c r="M85" s="265"/>
      <c r="N85" s="11" t="s">
        <v>362</v>
      </c>
      <c r="O85" s="12" t="s">
        <v>363</v>
      </c>
      <c r="P85" s="12" t="s">
        <v>364</v>
      </c>
      <c r="Q85" s="12" t="s">
        <v>362</v>
      </c>
      <c r="R85" s="12" t="s">
        <v>363</v>
      </c>
      <c r="S85" s="12" t="s">
        <v>364</v>
      </c>
      <c r="T85" s="12" t="s">
        <v>362</v>
      </c>
      <c r="U85" s="12" t="s">
        <v>363</v>
      </c>
      <c r="V85" s="13" t="s">
        <v>364</v>
      </c>
    </row>
    <row r="86" spans="1:32" s="146" customFormat="1" ht="12.75">
      <c r="A86" s="143" t="s">
        <v>428</v>
      </c>
      <c r="B86" s="306" t="s">
        <v>281</v>
      </c>
      <c r="C86" s="306"/>
      <c r="D86" s="306"/>
      <c r="E86" s="306"/>
      <c r="F86" s="306"/>
      <c r="G86" s="306"/>
      <c r="H86" s="306"/>
      <c r="I86" s="306"/>
      <c r="J86" s="306"/>
      <c r="K86" s="193"/>
      <c r="L86" s="194">
        <f>SUM(L87)</f>
        <v>76245.1</v>
      </c>
      <c r="M86" s="194">
        <f aca="true" t="shared" si="15" ref="M86:V86">SUM(M87)</f>
        <v>74307.40000000001</v>
      </c>
      <c r="N86" s="194">
        <f t="shared" si="15"/>
        <v>90445.2</v>
      </c>
      <c r="O86" s="194">
        <f t="shared" si="15"/>
        <v>55047.8</v>
      </c>
      <c r="P86" s="194">
        <f t="shared" si="15"/>
        <v>35397.4</v>
      </c>
      <c r="Q86" s="194">
        <f t="shared" si="15"/>
        <v>92734</v>
      </c>
      <c r="R86" s="194">
        <f t="shared" si="15"/>
        <v>92734</v>
      </c>
      <c r="S86" s="194">
        <f t="shared" si="15"/>
        <v>0</v>
      </c>
      <c r="T86" s="194">
        <f t="shared" si="15"/>
        <v>95507.09999999998</v>
      </c>
      <c r="U86" s="194">
        <f t="shared" si="15"/>
        <v>95507.09999999998</v>
      </c>
      <c r="V86" s="194">
        <f t="shared" si="15"/>
        <v>0</v>
      </c>
      <c r="W86" s="219"/>
      <c r="X86" s="219"/>
      <c r="Y86" s="219"/>
      <c r="Z86" s="219"/>
      <c r="AA86" s="219"/>
      <c r="AB86" s="219"/>
      <c r="AC86" s="219"/>
      <c r="AD86" s="219"/>
      <c r="AE86" s="219"/>
      <c r="AF86" s="219"/>
    </row>
    <row r="87" spans="1:24" ht="42">
      <c r="A87" s="84" t="s">
        <v>350</v>
      </c>
      <c r="B87" s="85" t="s">
        <v>351</v>
      </c>
      <c r="C87" s="85"/>
      <c r="D87" s="85"/>
      <c r="E87" s="74"/>
      <c r="F87" s="74"/>
      <c r="G87" s="74"/>
      <c r="H87" s="74"/>
      <c r="I87" s="32"/>
      <c r="J87" s="32"/>
      <c r="K87" s="32"/>
      <c r="L87" s="102">
        <f>SUM(L88+L92+L96)</f>
        <v>76245.1</v>
      </c>
      <c r="M87" s="102">
        <f aca="true" t="shared" si="16" ref="M87:V87">SUM(M88+M92+M96)</f>
        <v>74307.40000000001</v>
      </c>
      <c r="N87" s="102">
        <f t="shared" si="16"/>
        <v>90445.2</v>
      </c>
      <c r="O87" s="102">
        <f t="shared" si="16"/>
        <v>55047.8</v>
      </c>
      <c r="P87" s="102">
        <f t="shared" si="16"/>
        <v>35397.4</v>
      </c>
      <c r="Q87" s="102">
        <f t="shared" si="16"/>
        <v>92734</v>
      </c>
      <c r="R87" s="102">
        <f t="shared" si="16"/>
        <v>92734</v>
      </c>
      <c r="S87" s="102">
        <f t="shared" si="16"/>
        <v>0</v>
      </c>
      <c r="T87" s="102">
        <f t="shared" si="16"/>
        <v>95507.09999999998</v>
      </c>
      <c r="U87" s="102">
        <f t="shared" si="16"/>
        <v>95507.09999999998</v>
      </c>
      <c r="V87" s="102">
        <f t="shared" si="16"/>
        <v>0</v>
      </c>
      <c r="W87" s="238"/>
      <c r="X87" s="238"/>
    </row>
    <row r="88" spans="1:31" ht="22.5" customHeight="1">
      <c r="A88" s="300" t="s">
        <v>352</v>
      </c>
      <c r="B88" s="301"/>
      <c r="C88" s="301"/>
      <c r="D88" s="301"/>
      <c r="E88" s="301"/>
      <c r="F88" s="301"/>
      <c r="G88" s="301"/>
      <c r="H88" s="301"/>
      <c r="I88" s="302"/>
      <c r="J88" s="34"/>
      <c r="K88" s="34"/>
      <c r="L88" s="103">
        <f>SUM(L89:L91)</f>
        <v>1937.6</v>
      </c>
      <c r="M88" s="103">
        <f>SUM(M89:M91)</f>
        <v>1930.8000000000002</v>
      </c>
      <c r="N88" s="103">
        <f>SUM(N89:N91)</f>
        <v>2012</v>
      </c>
      <c r="O88" s="103">
        <f aca="true" t="shared" si="17" ref="O88:V88">SUM(O89:O91)</f>
        <v>1980.6</v>
      </c>
      <c r="P88" s="103">
        <f t="shared" si="17"/>
        <v>31.4</v>
      </c>
      <c r="Q88" s="103">
        <f t="shared" si="17"/>
        <v>2126.8</v>
      </c>
      <c r="R88" s="103">
        <f t="shared" si="17"/>
        <v>2126.8</v>
      </c>
      <c r="S88" s="103">
        <f t="shared" si="17"/>
        <v>0</v>
      </c>
      <c r="T88" s="103">
        <f t="shared" si="17"/>
        <v>2147.3</v>
      </c>
      <c r="U88" s="103">
        <f t="shared" si="17"/>
        <v>2147.3</v>
      </c>
      <c r="V88" s="103">
        <f t="shared" si="17"/>
        <v>0</v>
      </c>
      <c r="W88" s="239"/>
      <c r="X88" s="240"/>
      <c r="Y88" s="240"/>
      <c r="Z88" s="240"/>
      <c r="AA88" s="240"/>
      <c r="AB88" s="240"/>
      <c r="AC88" s="240"/>
      <c r="AD88" s="240"/>
      <c r="AE88" s="240"/>
    </row>
    <row r="89" spans="1:22" ht="326.25">
      <c r="A89" s="93" t="s">
        <v>34</v>
      </c>
      <c r="B89" s="25" t="s">
        <v>57</v>
      </c>
      <c r="C89" s="25"/>
      <c r="D89" s="25"/>
      <c r="E89" s="16" t="s">
        <v>517</v>
      </c>
      <c r="F89" s="16" t="s">
        <v>518</v>
      </c>
      <c r="G89" s="16" t="s">
        <v>519</v>
      </c>
      <c r="H89" s="18" t="s">
        <v>553</v>
      </c>
      <c r="I89" s="20" t="s">
        <v>465</v>
      </c>
      <c r="J89" s="20" t="s">
        <v>463</v>
      </c>
      <c r="K89" s="20" t="s">
        <v>464</v>
      </c>
      <c r="L89" s="104">
        <v>1703.6</v>
      </c>
      <c r="M89" s="104">
        <v>1696.9</v>
      </c>
      <c r="N89" s="104">
        <v>1717.5</v>
      </c>
      <c r="O89" s="104">
        <v>1686.1</v>
      </c>
      <c r="P89" s="104">
        <v>31.4</v>
      </c>
      <c r="Q89" s="104">
        <v>1811.7</v>
      </c>
      <c r="R89" s="104">
        <v>1811.7</v>
      </c>
      <c r="S89" s="104"/>
      <c r="T89" s="104">
        <v>1811.7</v>
      </c>
      <c r="U89" s="104">
        <v>1811.7</v>
      </c>
      <c r="V89" s="100"/>
    </row>
    <row r="90" spans="1:22" ht="67.5">
      <c r="A90" s="207"/>
      <c r="B90" s="25" t="s">
        <v>58</v>
      </c>
      <c r="C90" s="25"/>
      <c r="D90" s="25"/>
      <c r="E90" s="16" t="s">
        <v>4</v>
      </c>
      <c r="F90" s="16" t="s">
        <v>291</v>
      </c>
      <c r="G90" s="16" t="s">
        <v>211</v>
      </c>
      <c r="H90" s="18" t="s">
        <v>125</v>
      </c>
      <c r="I90" s="20" t="s">
        <v>520</v>
      </c>
      <c r="J90" s="20" t="s">
        <v>523</v>
      </c>
      <c r="K90" s="20" t="s">
        <v>522</v>
      </c>
      <c r="L90" s="104">
        <v>219</v>
      </c>
      <c r="M90" s="104">
        <v>218.9</v>
      </c>
      <c r="N90" s="104">
        <v>278.3</v>
      </c>
      <c r="O90" s="104">
        <v>278.3</v>
      </c>
      <c r="P90" s="104"/>
      <c r="Q90" s="104">
        <v>297.8</v>
      </c>
      <c r="R90" s="104">
        <v>297.8</v>
      </c>
      <c r="S90" s="104"/>
      <c r="T90" s="104">
        <v>317.1</v>
      </c>
      <c r="U90" s="104">
        <v>317.1</v>
      </c>
      <c r="V90" s="104"/>
    </row>
    <row r="91" spans="1:22" ht="56.25">
      <c r="A91" s="207"/>
      <c r="B91" s="20" t="s">
        <v>59</v>
      </c>
      <c r="C91" s="25"/>
      <c r="D91" s="25"/>
      <c r="E91" s="16" t="s">
        <v>4</v>
      </c>
      <c r="F91" s="16" t="s">
        <v>291</v>
      </c>
      <c r="G91" s="16" t="s">
        <v>211</v>
      </c>
      <c r="H91" s="18" t="s">
        <v>136</v>
      </c>
      <c r="I91" s="20" t="s">
        <v>520</v>
      </c>
      <c r="J91" s="20" t="s">
        <v>521</v>
      </c>
      <c r="K91" s="20" t="s">
        <v>522</v>
      </c>
      <c r="L91" s="104">
        <v>15</v>
      </c>
      <c r="M91" s="104">
        <v>15</v>
      </c>
      <c r="N91" s="104">
        <v>16.2</v>
      </c>
      <c r="O91" s="104">
        <v>16.2</v>
      </c>
      <c r="P91" s="104"/>
      <c r="Q91" s="104">
        <v>17.3</v>
      </c>
      <c r="R91" s="104">
        <v>17.3</v>
      </c>
      <c r="S91" s="104"/>
      <c r="T91" s="104">
        <v>18.5</v>
      </c>
      <c r="U91" s="104">
        <v>18.5</v>
      </c>
      <c r="V91" s="104"/>
    </row>
    <row r="92" spans="1:22" ht="30" customHeight="1">
      <c r="A92" s="316" t="s">
        <v>540</v>
      </c>
      <c r="B92" s="316"/>
      <c r="C92" s="316"/>
      <c r="D92" s="316"/>
      <c r="E92" s="316"/>
      <c r="F92" s="316"/>
      <c r="G92" s="316"/>
      <c r="H92" s="316"/>
      <c r="I92" s="316"/>
      <c r="J92" s="316"/>
      <c r="K92" s="316"/>
      <c r="L92" s="213">
        <f>SUM(L93:L95)</f>
        <v>5245.5</v>
      </c>
      <c r="M92" s="213">
        <f>SUM(M93:M95)</f>
        <v>4624.7</v>
      </c>
      <c r="N92" s="213">
        <f>SUM(N93:N95)</f>
        <v>13824.9</v>
      </c>
      <c r="O92" s="213">
        <f aca="true" t="shared" si="18" ref="O92:V92">SUM(O93:O95)</f>
        <v>13229.8</v>
      </c>
      <c r="P92" s="213">
        <f t="shared" si="18"/>
        <v>595.1</v>
      </c>
      <c r="Q92" s="213">
        <f>SUM(Q93:Q95)</f>
        <v>14026.3</v>
      </c>
      <c r="R92" s="213">
        <f t="shared" si="18"/>
        <v>14026.3</v>
      </c>
      <c r="S92" s="213">
        <f t="shared" si="18"/>
        <v>0</v>
      </c>
      <c r="T92" s="213">
        <f t="shared" si="18"/>
        <v>14226.3</v>
      </c>
      <c r="U92" s="213">
        <f t="shared" si="18"/>
        <v>14226.3</v>
      </c>
      <c r="V92" s="213">
        <f t="shared" si="18"/>
        <v>0</v>
      </c>
    </row>
    <row r="93" spans="1:22" s="216" customFormat="1" ht="191.25">
      <c r="A93" s="37" t="s">
        <v>187</v>
      </c>
      <c r="B93" s="25" t="s">
        <v>541</v>
      </c>
      <c r="C93" s="37"/>
      <c r="D93" s="37"/>
      <c r="E93" s="19" t="s">
        <v>596</v>
      </c>
      <c r="F93" s="19" t="s">
        <v>597</v>
      </c>
      <c r="G93" s="19" t="s">
        <v>599</v>
      </c>
      <c r="H93" s="19" t="s">
        <v>598</v>
      </c>
      <c r="I93" s="38" t="s">
        <v>601</v>
      </c>
      <c r="J93" s="20" t="s">
        <v>602</v>
      </c>
      <c r="K93" s="20" t="s">
        <v>603</v>
      </c>
      <c r="L93" s="215">
        <v>3651.4</v>
      </c>
      <c r="M93" s="215">
        <v>3628.3</v>
      </c>
      <c r="N93" s="215">
        <v>10948.4</v>
      </c>
      <c r="O93" s="215">
        <v>10353.3</v>
      </c>
      <c r="P93" s="215">
        <v>595.1</v>
      </c>
      <c r="Q93" s="215">
        <v>10948.4</v>
      </c>
      <c r="R93" s="215">
        <v>10948.4</v>
      </c>
      <c r="S93" s="215"/>
      <c r="T93" s="215">
        <v>10948.4</v>
      </c>
      <c r="U93" s="215">
        <v>10948.4</v>
      </c>
      <c r="V93" s="215"/>
    </row>
    <row r="94" spans="1:22" ht="225">
      <c r="A94" s="65" t="s">
        <v>431</v>
      </c>
      <c r="B94" s="48" t="s">
        <v>22</v>
      </c>
      <c r="C94" s="48"/>
      <c r="D94" s="48"/>
      <c r="E94" s="64" t="s">
        <v>591</v>
      </c>
      <c r="F94" s="64" t="s">
        <v>592</v>
      </c>
      <c r="G94" s="64" t="s">
        <v>593</v>
      </c>
      <c r="H94" s="64" t="s">
        <v>594</v>
      </c>
      <c r="I94" s="38" t="s">
        <v>604</v>
      </c>
      <c r="J94" s="20" t="s">
        <v>605</v>
      </c>
      <c r="K94" s="20" t="s">
        <v>606</v>
      </c>
      <c r="L94" s="66">
        <v>1566.7</v>
      </c>
      <c r="M94" s="66">
        <v>971.4</v>
      </c>
      <c r="N94" s="214">
        <v>2491.9</v>
      </c>
      <c r="O94" s="214">
        <v>2491.9</v>
      </c>
      <c r="P94" s="66"/>
      <c r="Q94" s="214">
        <v>2666.4</v>
      </c>
      <c r="R94" s="214">
        <v>2666.4</v>
      </c>
      <c r="S94" s="66"/>
      <c r="T94" s="214">
        <v>2839.6</v>
      </c>
      <c r="U94" s="214">
        <v>2839.6</v>
      </c>
      <c r="V94" s="66"/>
    </row>
    <row r="95" spans="1:22" ht="363" customHeight="1">
      <c r="A95" s="207"/>
      <c r="B95" s="20" t="s">
        <v>59</v>
      </c>
      <c r="C95" s="25"/>
      <c r="D95" s="25"/>
      <c r="E95" s="16" t="s">
        <v>569</v>
      </c>
      <c r="F95" s="16" t="s">
        <v>595</v>
      </c>
      <c r="G95" s="16" t="s">
        <v>570</v>
      </c>
      <c r="H95" s="18" t="s">
        <v>571</v>
      </c>
      <c r="I95" s="20" t="s">
        <v>607</v>
      </c>
      <c r="J95" s="20" t="s">
        <v>608</v>
      </c>
      <c r="K95" s="20" t="s">
        <v>609</v>
      </c>
      <c r="L95" s="104">
        <v>27.4</v>
      </c>
      <c r="M95" s="104">
        <v>25</v>
      </c>
      <c r="N95" s="104">
        <v>384.6</v>
      </c>
      <c r="O95" s="104">
        <v>384.6</v>
      </c>
      <c r="P95" s="104"/>
      <c r="Q95" s="104">
        <v>411.5</v>
      </c>
      <c r="R95" s="104">
        <v>411.5</v>
      </c>
      <c r="S95" s="104"/>
      <c r="T95" s="104">
        <v>438.3</v>
      </c>
      <c r="U95" s="104">
        <v>438.3</v>
      </c>
      <c r="V95" s="104"/>
    </row>
    <row r="96" spans="1:22" s="151" customFormat="1" ht="43.5" customHeight="1">
      <c r="A96" s="310" t="s">
        <v>75</v>
      </c>
      <c r="B96" s="311"/>
      <c r="C96" s="311"/>
      <c r="D96" s="311"/>
      <c r="E96" s="311"/>
      <c r="F96" s="311"/>
      <c r="G96" s="311"/>
      <c r="H96" s="311"/>
      <c r="I96" s="311"/>
      <c r="J96" s="311"/>
      <c r="K96" s="311"/>
      <c r="L96" s="159">
        <f>SUM(L97)</f>
        <v>69062</v>
      </c>
      <c r="M96" s="159">
        <f aca="true" t="shared" si="19" ref="M96:V96">SUM(M97)</f>
        <v>67751.90000000001</v>
      </c>
      <c r="N96" s="159">
        <f t="shared" si="19"/>
        <v>74608.3</v>
      </c>
      <c r="O96" s="159">
        <f t="shared" si="19"/>
        <v>39837.4</v>
      </c>
      <c r="P96" s="159">
        <f t="shared" si="19"/>
        <v>34770.9</v>
      </c>
      <c r="Q96" s="159">
        <f t="shared" si="19"/>
        <v>76580.90000000001</v>
      </c>
      <c r="R96" s="159">
        <f t="shared" si="19"/>
        <v>76580.90000000001</v>
      </c>
      <c r="S96" s="159">
        <f t="shared" si="19"/>
        <v>0</v>
      </c>
      <c r="T96" s="159">
        <f t="shared" si="19"/>
        <v>79133.49999999999</v>
      </c>
      <c r="U96" s="159">
        <f t="shared" si="19"/>
        <v>79133.49999999999</v>
      </c>
      <c r="V96" s="159">
        <f t="shared" si="19"/>
        <v>0</v>
      </c>
    </row>
    <row r="97" spans="1:22" s="160" customFormat="1" ht="22.5" customHeight="1">
      <c r="A97" s="312" t="s">
        <v>240</v>
      </c>
      <c r="B97" s="313"/>
      <c r="C97" s="314"/>
      <c r="D97" s="313"/>
      <c r="E97" s="313"/>
      <c r="F97" s="313"/>
      <c r="G97" s="313"/>
      <c r="H97" s="313"/>
      <c r="I97" s="313"/>
      <c r="J97" s="313"/>
      <c r="K97" s="315"/>
      <c r="L97" s="162">
        <f>SUM(L98:L101)</f>
        <v>69062</v>
      </c>
      <c r="M97" s="162">
        <f>SUM(M98:M101)</f>
        <v>67751.90000000001</v>
      </c>
      <c r="N97" s="162">
        <f>SUM(N98:N101)</f>
        <v>74608.3</v>
      </c>
      <c r="O97" s="162">
        <f aca="true" t="shared" si="20" ref="O97:V97">SUM(O98:O101)</f>
        <v>39837.4</v>
      </c>
      <c r="P97" s="162">
        <f t="shared" si="20"/>
        <v>34770.9</v>
      </c>
      <c r="Q97" s="162">
        <f t="shared" si="20"/>
        <v>76580.90000000001</v>
      </c>
      <c r="R97" s="162">
        <f t="shared" si="20"/>
        <v>76580.90000000001</v>
      </c>
      <c r="S97" s="162">
        <f t="shared" si="20"/>
        <v>0</v>
      </c>
      <c r="T97" s="162">
        <f t="shared" si="20"/>
        <v>79133.49999999999</v>
      </c>
      <c r="U97" s="162">
        <f t="shared" si="20"/>
        <v>79133.49999999999</v>
      </c>
      <c r="V97" s="162">
        <f t="shared" si="20"/>
        <v>0</v>
      </c>
    </row>
    <row r="98" spans="1:22" s="160" customFormat="1" ht="331.5" customHeight="1">
      <c r="A98" s="161" t="s">
        <v>241</v>
      </c>
      <c r="B98" s="212" t="s">
        <v>531</v>
      </c>
      <c r="C98" s="209" t="s">
        <v>524</v>
      </c>
      <c r="D98" s="205"/>
      <c r="E98" s="169" t="s">
        <v>554</v>
      </c>
      <c r="F98" s="169" t="s">
        <v>555</v>
      </c>
      <c r="G98" s="169" t="s">
        <v>556</v>
      </c>
      <c r="H98" s="169" t="s">
        <v>557</v>
      </c>
      <c r="I98" s="38" t="s">
        <v>610</v>
      </c>
      <c r="J98" s="20" t="s">
        <v>611</v>
      </c>
      <c r="K98" s="20" t="s">
        <v>612</v>
      </c>
      <c r="L98" s="162">
        <v>45928.2</v>
      </c>
      <c r="M98" s="162">
        <v>45094.9</v>
      </c>
      <c r="N98" s="162">
        <v>51016.6</v>
      </c>
      <c r="O98" s="162">
        <v>20768.3</v>
      </c>
      <c r="P98" s="162">
        <v>30248.3</v>
      </c>
      <c r="Q98" s="162">
        <v>52376.9</v>
      </c>
      <c r="R98" s="162">
        <v>52376.9</v>
      </c>
      <c r="S98" s="162"/>
      <c r="T98" s="162">
        <v>53671.2</v>
      </c>
      <c r="U98" s="162">
        <v>53671.2</v>
      </c>
      <c r="V98" s="162"/>
    </row>
    <row r="99" spans="1:22" ht="191.25">
      <c r="A99" s="207" t="s">
        <v>528</v>
      </c>
      <c r="B99" s="212" t="s">
        <v>532</v>
      </c>
      <c r="C99" s="209" t="s">
        <v>525</v>
      </c>
      <c r="D99" s="208"/>
      <c r="E99" s="169" t="s">
        <v>559</v>
      </c>
      <c r="F99" s="169" t="s">
        <v>560</v>
      </c>
      <c r="G99" s="169" t="s">
        <v>561</v>
      </c>
      <c r="H99" s="169" t="s">
        <v>558</v>
      </c>
      <c r="I99" s="38" t="s">
        <v>601</v>
      </c>
      <c r="J99" s="20" t="s">
        <v>602</v>
      </c>
      <c r="K99" s="20" t="s">
        <v>603</v>
      </c>
      <c r="L99" s="104">
        <v>17347.8</v>
      </c>
      <c r="M99" s="104">
        <v>16918.3</v>
      </c>
      <c r="N99" s="104">
        <v>17241.7</v>
      </c>
      <c r="O99" s="104">
        <v>17241.7</v>
      </c>
      <c r="P99" s="104"/>
      <c r="Q99" s="104">
        <v>17748.6</v>
      </c>
      <c r="R99" s="104">
        <v>17748.6</v>
      </c>
      <c r="S99" s="104"/>
      <c r="T99" s="104">
        <v>18902.2</v>
      </c>
      <c r="U99" s="104">
        <v>18902.2</v>
      </c>
      <c r="V99" s="104"/>
    </row>
    <row r="100" spans="1:22" ht="349.5" customHeight="1">
      <c r="A100" s="207" t="s">
        <v>529</v>
      </c>
      <c r="B100" s="212" t="s">
        <v>533</v>
      </c>
      <c r="C100" s="209" t="s">
        <v>526</v>
      </c>
      <c r="D100" s="208"/>
      <c r="E100" s="169" t="s">
        <v>535</v>
      </c>
      <c r="F100" s="169" t="s">
        <v>536</v>
      </c>
      <c r="G100" s="169" t="s">
        <v>534</v>
      </c>
      <c r="H100" s="169" t="s">
        <v>562</v>
      </c>
      <c r="I100" s="38" t="s">
        <v>616</v>
      </c>
      <c r="J100" s="20" t="s">
        <v>611</v>
      </c>
      <c r="K100" s="20" t="s">
        <v>612</v>
      </c>
      <c r="L100" s="104">
        <v>4178.7</v>
      </c>
      <c r="M100" s="104">
        <v>4132.1</v>
      </c>
      <c r="N100" s="104">
        <v>5533.1</v>
      </c>
      <c r="O100" s="104">
        <v>1010.5</v>
      </c>
      <c r="P100" s="104">
        <v>4522.6</v>
      </c>
      <c r="Q100" s="104">
        <v>5581.3</v>
      </c>
      <c r="R100" s="104">
        <v>5581.3</v>
      </c>
      <c r="S100" s="104"/>
      <c r="T100" s="104">
        <v>5629.2</v>
      </c>
      <c r="U100" s="104">
        <v>5629.2</v>
      </c>
      <c r="V100" s="104"/>
    </row>
    <row r="101" spans="1:22" ht="202.5">
      <c r="A101" s="25" t="s">
        <v>530</v>
      </c>
      <c r="B101" s="212" t="s">
        <v>532</v>
      </c>
      <c r="C101" s="209" t="s">
        <v>527</v>
      </c>
      <c r="D101" s="208"/>
      <c r="E101" s="169" t="s">
        <v>539</v>
      </c>
      <c r="F101" s="169" t="s">
        <v>538</v>
      </c>
      <c r="G101" s="169" t="s">
        <v>537</v>
      </c>
      <c r="H101" s="169" t="s">
        <v>563</v>
      </c>
      <c r="I101" s="20" t="s">
        <v>613</v>
      </c>
      <c r="J101" s="20" t="s">
        <v>614</v>
      </c>
      <c r="K101" s="20" t="s">
        <v>615</v>
      </c>
      <c r="L101" s="104">
        <v>1607.3</v>
      </c>
      <c r="M101" s="104">
        <v>1606.6</v>
      </c>
      <c r="N101" s="104">
        <v>816.9</v>
      </c>
      <c r="O101" s="104">
        <v>816.9</v>
      </c>
      <c r="P101" s="104"/>
      <c r="Q101" s="104">
        <v>874.1</v>
      </c>
      <c r="R101" s="104">
        <v>874.1</v>
      </c>
      <c r="S101" s="104"/>
      <c r="T101" s="104">
        <v>930.9</v>
      </c>
      <c r="U101" s="104">
        <v>930.9</v>
      </c>
      <c r="V101" s="104"/>
    </row>
    <row r="102" spans="1:22" ht="45" customHeight="1">
      <c r="A102" s="244" t="s">
        <v>675</v>
      </c>
      <c r="B102" s="245"/>
      <c r="C102" s="245"/>
      <c r="D102" s="245"/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  <c r="R102" s="245"/>
      <c r="S102" s="245"/>
      <c r="T102" s="245"/>
      <c r="U102" s="245"/>
      <c r="V102" s="245"/>
    </row>
    <row r="103" spans="1:32" s="146" customFormat="1" ht="12.75" customHeight="1">
      <c r="A103" s="143" t="s">
        <v>193</v>
      </c>
      <c r="B103" s="267" t="s">
        <v>41</v>
      </c>
      <c r="C103" s="268"/>
      <c r="D103" s="268"/>
      <c r="E103" s="268"/>
      <c r="F103" s="268"/>
      <c r="G103" s="268"/>
      <c r="H103" s="268"/>
      <c r="I103" s="268"/>
      <c r="J103" s="269"/>
      <c r="K103" s="192"/>
      <c r="L103" s="150">
        <f>SUM(L104)</f>
        <v>2120.2</v>
      </c>
      <c r="M103" s="150">
        <f aca="true" t="shared" si="21" ref="M103:V103">SUM(M104)</f>
        <v>2033.1999999999998</v>
      </c>
      <c r="N103" s="150">
        <f t="shared" si="21"/>
        <v>2044</v>
      </c>
      <c r="O103" s="150">
        <f t="shared" si="21"/>
        <v>2044</v>
      </c>
      <c r="P103" s="150">
        <f t="shared" si="21"/>
        <v>0</v>
      </c>
      <c r="Q103" s="150">
        <f t="shared" si="21"/>
        <v>2187.1</v>
      </c>
      <c r="R103" s="150">
        <f t="shared" si="21"/>
        <v>2187.1</v>
      </c>
      <c r="S103" s="150">
        <f t="shared" si="21"/>
        <v>0</v>
      </c>
      <c r="T103" s="150">
        <f t="shared" si="21"/>
        <v>2329.2</v>
      </c>
      <c r="U103" s="150">
        <f t="shared" si="21"/>
        <v>2329.2</v>
      </c>
      <c r="V103" s="150">
        <f t="shared" si="21"/>
        <v>0</v>
      </c>
      <c r="W103" s="227"/>
      <c r="X103" s="227"/>
      <c r="Y103" s="227"/>
      <c r="Z103" s="227"/>
      <c r="AA103" s="227"/>
      <c r="AB103" s="227"/>
      <c r="AC103" s="227"/>
      <c r="AD103" s="227"/>
      <c r="AE103" s="227"/>
      <c r="AF103" s="227"/>
    </row>
    <row r="104" spans="1:22" ht="42">
      <c r="A104" s="84" t="s">
        <v>350</v>
      </c>
      <c r="B104" s="85" t="s">
        <v>351</v>
      </c>
      <c r="C104" s="85"/>
      <c r="D104" s="85"/>
      <c r="E104" s="74"/>
      <c r="F104" s="74"/>
      <c r="G104" s="74"/>
      <c r="H104" s="74"/>
      <c r="I104" s="32"/>
      <c r="J104" s="32"/>
      <c r="K104" s="32"/>
      <c r="L104" s="102">
        <f>SUM(L105+L109)</f>
        <v>2120.2</v>
      </c>
      <c r="M104" s="102">
        <f aca="true" t="shared" si="22" ref="M104:V104">SUM(M105+M109)</f>
        <v>2033.1999999999998</v>
      </c>
      <c r="N104" s="102">
        <f t="shared" si="22"/>
        <v>2044</v>
      </c>
      <c r="O104" s="102">
        <f t="shared" si="22"/>
        <v>2044</v>
      </c>
      <c r="P104" s="102">
        <f t="shared" si="22"/>
        <v>0</v>
      </c>
      <c r="Q104" s="102">
        <f t="shared" si="22"/>
        <v>2187.1</v>
      </c>
      <c r="R104" s="102">
        <f t="shared" si="22"/>
        <v>2187.1</v>
      </c>
      <c r="S104" s="102">
        <f t="shared" si="22"/>
        <v>0</v>
      </c>
      <c r="T104" s="102">
        <f t="shared" si="22"/>
        <v>2329.2</v>
      </c>
      <c r="U104" s="102">
        <f t="shared" si="22"/>
        <v>2329.2</v>
      </c>
      <c r="V104" s="102">
        <f t="shared" si="22"/>
        <v>0</v>
      </c>
    </row>
    <row r="105" spans="1:22" ht="22.5" customHeight="1">
      <c r="A105" s="300" t="s">
        <v>352</v>
      </c>
      <c r="B105" s="301"/>
      <c r="C105" s="301"/>
      <c r="D105" s="301"/>
      <c r="E105" s="301"/>
      <c r="F105" s="301"/>
      <c r="G105" s="301"/>
      <c r="H105" s="301"/>
      <c r="I105" s="302"/>
      <c r="J105" s="34"/>
      <c r="K105" s="34"/>
      <c r="L105" s="103">
        <f>SUM(L106:L107)</f>
        <v>675</v>
      </c>
      <c r="M105" s="103">
        <f aca="true" t="shared" si="23" ref="M105:V105">SUM(M106:M107)</f>
        <v>670.4</v>
      </c>
      <c r="N105" s="103">
        <f t="shared" si="23"/>
        <v>726</v>
      </c>
      <c r="O105" s="103">
        <f t="shared" si="23"/>
        <v>726</v>
      </c>
      <c r="P105" s="103">
        <f t="shared" si="23"/>
        <v>0</v>
      </c>
      <c r="Q105" s="103">
        <f t="shared" si="23"/>
        <v>776.8</v>
      </c>
      <c r="R105" s="103">
        <f t="shared" si="23"/>
        <v>776.8</v>
      </c>
      <c r="S105" s="103">
        <f t="shared" si="23"/>
        <v>0</v>
      </c>
      <c r="T105" s="103">
        <f t="shared" si="23"/>
        <v>827.3</v>
      </c>
      <c r="U105" s="103">
        <f t="shared" si="23"/>
        <v>827.3</v>
      </c>
      <c r="V105" s="103">
        <f t="shared" si="23"/>
        <v>0</v>
      </c>
    </row>
    <row r="106" spans="1:22" ht="326.25">
      <c r="A106" s="93" t="s">
        <v>34</v>
      </c>
      <c r="B106" s="25" t="s">
        <v>57</v>
      </c>
      <c r="C106" s="25"/>
      <c r="D106" s="25"/>
      <c r="E106" s="16" t="s">
        <v>141</v>
      </c>
      <c r="F106" s="16" t="s">
        <v>5</v>
      </c>
      <c r="G106" s="16" t="s">
        <v>211</v>
      </c>
      <c r="H106" s="18" t="s">
        <v>311</v>
      </c>
      <c r="I106" s="20" t="s">
        <v>465</v>
      </c>
      <c r="J106" s="20" t="s">
        <v>463</v>
      </c>
      <c r="K106" s="20" t="s">
        <v>464</v>
      </c>
      <c r="L106" s="104">
        <v>74.9</v>
      </c>
      <c r="M106" s="104">
        <v>74.9</v>
      </c>
      <c r="N106" s="104"/>
      <c r="O106" s="104"/>
      <c r="P106" s="104"/>
      <c r="Q106" s="104"/>
      <c r="R106" s="104"/>
      <c r="S106" s="104"/>
      <c r="T106" s="104"/>
      <c r="U106" s="104"/>
      <c r="V106" s="100"/>
    </row>
    <row r="107" spans="1:22" ht="56.25">
      <c r="A107" s="207"/>
      <c r="B107" s="20" t="s">
        <v>59</v>
      </c>
      <c r="C107" s="25"/>
      <c r="D107" s="25"/>
      <c r="E107" s="16" t="s">
        <v>141</v>
      </c>
      <c r="F107" s="16" t="s">
        <v>5</v>
      </c>
      <c r="G107" s="16" t="s">
        <v>87</v>
      </c>
      <c r="H107" s="18" t="s">
        <v>136</v>
      </c>
      <c r="I107" s="20" t="s">
        <v>520</v>
      </c>
      <c r="J107" s="20" t="s">
        <v>521</v>
      </c>
      <c r="K107" s="20" t="s">
        <v>522</v>
      </c>
      <c r="L107" s="104">
        <v>600.1</v>
      </c>
      <c r="M107" s="104">
        <v>595.5</v>
      </c>
      <c r="N107" s="104">
        <v>726</v>
      </c>
      <c r="O107" s="104">
        <v>726</v>
      </c>
      <c r="P107" s="104"/>
      <c r="Q107" s="104">
        <v>776.8</v>
      </c>
      <c r="R107" s="104">
        <v>776.8</v>
      </c>
      <c r="S107" s="104"/>
      <c r="T107" s="104">
        <v>827.3</v>
      </c>
      <c r="U107" s="104">
        <v>827.3</v>
      </c>
      <c r="V107" s="104"/>
    </row>
    <row r="108" spans="1:22" s="117" customFormat="1" ht="12.75">
      <c r="A108" s="97"/>
      <c r="B108" s="221"/>
      <c r="C108" s="222"/>
      <c r="D108" s="222"/>
      <c r="E108" s="222"/>
      <c r="F108" s="222"/>
      <c r="G108" s="222"/>
      <c r="H108" s="222"/>
      <c r="I108" s="223"/>
      <c r="J108" s="220"/>
      <c r="K108" s="40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</row>
    <row r="109" spans="1:22" ht="34.5" customHeight="1">
      <c r="A109" s="84" t="s">
        <v>275</v>
      </c>
      <c r="B109" s="303" t="s">
        <v>620</v>
      </c>
      <c r="C109" s="304"/>
      <c r="D109" s="304"/>
      <c r="E109" s="304"/>
      <c r="F109" s="304"/>
      <c r="G109" s="304"/>
      <c r="H109" s="304"/>
      <c r="I109" s="305"/>
      <c r="J109" s="32"/>
      <c r="K109" s="32"/>
      <c r="L109" s="99">
        <f aca="true" t="shared" si="24" ref="L109:V109">SUM(L111+L113)</f>
        <v>1445.1999999999998</v>
      </c>
      <c r="M109" s="99">
        <f t="shared" si="24"/>
        <v>1362.8</v>
      </c>
      <c r="N109" s="99">
        <f t="shared" si="24"/>
        <v>1318</v>
      </c>
      <c r="O109" s="99">
        <f t="shared" si="24"/>
        <v>1318</v>
      </c>
      <c r="P109" s="99">
        <f t="shared" si="24"/>
        <v>0</v>
      </c>
      <c r="Q109" s="99">
        <f t="shared" si="24"/>
        <v>1410.3</v>
      </c>
      <c r="R109" s="99">
        <f t="shared" si="24"/>
        <v>1410.3</v>
      </c>
      <c r="S109" s="99">
        <f t="shared" si="24"/>
        <v>0</v>
      </c>
      <c r="T109" s="99">
        <f t="shared" si="24"/>
        <v>1501.9</v>
      </c>
      <c r="U109" s="99">
        <f t="shared" si="24"/>
        <v>1501.9</v>
      </c>
      <c r="V109" s="99">
        <f t="shared" si="24"/>
        <v>0</v>
      </c>
    </row>
    <row r="110" spans="1:22" ht="12.75">
      <c r="A110" s="84"/>
      <c r="B110" s="36"/>
      <c r="C110" s="36"/>
      <c r="D110" s="36"/>
      <c r="E110" s="74"/>
      <c r="F110" s="74"/>
      <c r="G110" s="74"/>
      <c r="H110" s="74"/>
      <c r="I110" s="32"/>
      <c r="J110" s="32"/>
      <c r="K110" s="3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86"/>
    </row>
    <row r="111" spans="1:22" ht="21.75" customHeight="1">
      <c r="A111" s="300" t="s">
        <v>620</v>
      </c>
      <c r="B111" s="301"/>
      <c r="C111" s="301"/>
      <c r="D111" s="301"/>
      <c r="E111" s="301"/>
      <c r="F111" s="301"/>
      <c r="G111" s="301"/>
      <c r="H111" s="301"/>
      <c r="I111" s="302"/>
      <c r="J111" s="34"/>
      <c r="K111" s="34"/>
      <c r="L111" s="107">
        <f aca="true" t="shared" si="25" ref="L111:V111">SUM(L112)</f>
        <v>1420.1</v>
      </c>
      <c r="M111" s="107">
        <f t="shared" si="25"/>
        <v>1337.7</v>
      </c>
      <c r="N111" s="107">
        <f t="shared" si="25"/>
        <v>1318</v>
      </c>
      <c r="O111" s="107">
        <f t="shared" si="25"/>
        <v>1318</v>
      </c>
      <c r="P111" s="107">
        <f t="shared" si="25"/>
        <v>0</v>
      </c>
      <c r="Q111" s="107">
        <f t="shared" si="25"/>
        <v>1410.3</v>
      </c>
      <c r="R111" s="107">
        <f t="shared" si="25"/>
        <v>1410.3</v>
      </c>
      <c r="S111" s="107">
        <f t="shared" si="25"/>
        <v>0</v>
      </c>
      <c r="T111" s="107">
        <f t="shared" si="25"/>
        <v>1501.9</v>
      </c>
      <c r="U111" s="107">
        <f t="shared" si="25"/>
        <v>1501.9</v>
      </c>
      <c r="V111" s="107">
        <f t="shared" si="25"/>
        <v>0</v>
      </c>
    </row>
    <row r="112" spans="1:22" ht="180">
      <c r="A112" s="93" t="s">
        <v>34</v>
      </c>
      <c r="B112" s="23" t="s">
        <v>194</v>
      </c>
      <c r="C112" s="25"/>
      <c r="D112" s="25"/>
      <c r="E112" s="18" t="s">
        <v>141</v>
      </c>
      <c r="F112" s="18" t="s">
        <v>5</v>
      </c>
      <c r="G112" s="18" t="s">
        <v>87</v>
      </c>
      <c r="H112" s="18" t="s">
        <v>311</v>
      </c>
      <c r="I112" s="68" t="s">
        <v>621</v>
      </c>
      <c r="J112" s="69" t="s">
        <v>622</v>
      </c>
      <c r="K112" s="69" t="s">
        <v>623</v>
      </c>
      <c r="L112" s="104">
        <v>1420.1</v>
      </c>
      <c r="M112" s="104">
        <v>1337.7</v>
      </c>
      <c r="N112" s="104">
        <v>1318</v>
      </c>
      <c r="O112" s="104">
        <v>1318</v>
      </c>
      <c r="P112" s="104"/>
      <c r="Q112" s="104">
        <v>1410.3</v>
      </c>
      <c r="R112" s="104">
        <v>1410.3</v>
      </c>
      <c r="S112" s="104"/>
      <c r="T112" s="104">
        <v>1501.9</v>
      </c>
      <c r="U112" s="104">
        <v>1501.9</v>
      </c>
      <c r="V112" s="100"/>
    </row>
    <row r="113" spans="1:22" ht="12.75" customHeight="1">
      <c r="A113" s="300" t="s">
        <v>3</v>
      </c>
      <c r="B113" s="301"/>
      <c r="C113" s="301"/>
      <c r="D113" s="301"/>
      <c r="E113" s="301"/>
      <c r="F113" s="301"/>
      <c r="G113" s="301"/>
      <c r="H113" s="301"/>
      <c r="I113" s="301"/>
      <c r="J113" s="301"/>
      <c r="K113" s="301"/>
      <c r="L113" s="51">
        <f aca="true" t="shared" si="26" ref="L113:V113">SUM(L114:L114)</f>
        <v>25.1</v>
      </c>
      <c r="M113" s="51">
        <f t="shared" si="26"/>
        <v>25.1</v>
      </c>
      <c r="N113" s="51">
        <f t="shared" si="26"/>
        <v>0</v>
      </c>
      <c r="O113" s="51">
        <f t="shared" si="26"/>
        <v>0</v>
      </c>
      <c r="P113" s="51">
        <f t="shared" si="26"/>
        <v>0</v>
      </c>
      <c r="Q113" s="51">
        <f t="shared" si="26"/>
        <v>0</v>
      </c>
      <c r="R113" s="51">
        <f t="shared" si="26"/>
        <v>0</v>
      </c>
      <c r="S113" s="51">
        <f t="shared" si="26"/>
        <v>0</v>
      </c>
      <c r="T113" s="51">
        <f t="shared" si="26"/>
        <v>0</v>
      </c>
      <c r="U113" s="51">
        <f t="shared" si="26"/>
        <v>0</v>
      </c>
      <c r="V113" s="51">
        <f t="shared" si="26"/>
        <v>0</v>
      </c>
    </row>
    <row r="114" spans="1:22" ht="337.5">
      <c r="A114" s="39" t="s">
        <v>44</v>
      </c>
      <c r="B114" s="23" t="s">
        <v>147</v>
      </c>
      <c r="C114" s="112"/>
      <c r="D114" s="112"/>
      <c r="E114" s="19" t="s">
        <v>379</v>
      </c>
      <c r="F114" s="19" t="s">
        <v>291</v>
      </c>
      <c r="G114" s="50" t="s">
        <v>96</v>
      </c>
      <c r="H114" s="50" t="s">
        <v>311</v>
      </c>
      <c r="I114" s="2" t="s">
        <v>295</v>
      </c>
      <c r="J114" s="1" t="s">
        <v>479</v>
      </c>
      <c r="K114" s="2" t="s">
        <v>478</v>
      </c>
      <c r="L114" s="224">
        <v>25.1</v>
      </c>
      <c r="M114" s="224">
        <v>25.1</v>
      </c>
      <c r="N114" s="224"/>
      <c r="O114" s="105"/>
      <c r="P114" s="105"/>
      <c r="Q114" s="105"/>
      <c r="R114" s="105"/>
      <c r="S114" s="105"/>
      <c r="T114" s="105"/>
      <c r="U114" s="105"/>
      <c r="V114" s="106"/>
    </row>
    <row r="115" spans="1:22" s="146" customFormat="1" ht="12.75" customHeight="1">
      <c r="A115" s="143" t="s">
        <v>202</v>
      </c>
      <c r="B115" s="267" t="s">
        <v>251</v>
      </c>
      <c r="C115" s="268"/>
      <c r="D115" s="268"/>
      <c r="E115" s="268"/>
      <c r="F115" s="268"/>
      <c r="G115" s="268"/>
      <c r="H115" s="268"/>
      <c r="I115" s="268"/>
      <c r="J115" s="269"/>
      <c r="K115" s="144"/>
      <c r="L115" s="191">
        <f aca="true" t="shared" si="27" ref="L115:V115">SUM(L116)</f>
        <v>3116</v>
      </c>
      <c r="M115" s="191">
        <f t="shared" si="27"/>
        <v>3090.7</v>
      </c>
      <c r="N115" s="191">
        <f t="shared" si="27"/>
        <v>3079.8999999999996</v>
      </c>
      <c r="O115" s="191">
        <f t="shared" si="27"/>
        <v>3034.5</v>
      </c>
      <c r="P115" s="191">
        <f t="shared" si="27"/>
        <v>45.4</v>
      </c>
      <c r="Q115" s="191">
        <f t="shared" si="27"/>
        <v>3257.4</v>
      </c>
      <c r="R115" s="191">
        <f t="shared" si="27"/>
        <v>3257.4</v>
      </c>
      <c r="S115" s="191">
        <f t="shared" si="27"/>
        <v>0</v>
      </c>
      <c r="T115" s="191">
        <f t="shared" si="27"/>
        <v>3298.6</v>
      </c>
      <c r="U115" s="191">
        <f t="shared" si="27"/>
        <v>3298.6</v>
      </c>
      <c r="V115" s="191">
        <f t="shared" si="27"/>
        <v>0</v>
      </c>
    </row>
    <row r="116" spans="1:22" ht="25.5" customHeight="1">
      <c r="A116" s="73" t="s">
        <v>350</v>
      </c>
      <c r="B116" s="297" t="s">
        <v>207</v>
      </c>
      <c r="C116" s="298"/>
      <c r="D116" s="299"/>
      <c r="E116" s="74"/>
      <c r="F116" s="74"/>
      <c r="G116" s="74"/>
      <c r="H116" s="74"/>
      <c r="I116" s="75"/>
      <c r="J116" s="15"/>
      <c r="K116" s="15"/>
      <c r="L116" s="76">
        <f>SUM(L117)</f>
        <v>3116</v>
      </c>
      <c r="M116" s="76">
        <f aca="true" t="shared" si="28" ref="M116:V116">SUM(M117)</f>
        <v>3090.7</v>
      </c>
      <c r="N116" s="76">
        <f>SUM(N117)</f>
        <v>3079.8999999999996</v>
      </c>
      <c r="O116" s="76">
        <f t="shared" si="28"/>
        <v>3034.5</v>
      </c>
      <c r="P116" s="76">
        <f t="shared" si="28"/>
        <v>45.4</v>
      </c>
      <c r="Q116" s="76">
        <f t="shared" si="28"/>
        <v>3257.4</v>
      </c>
      <c r="R116" s="76">
        <f t="shared" si="28"/>
        <v>3257.4</v>
      </c>
      <c r="S116" s="76">
        <f t="shared" si="28"/>
        <v>0</v>
      </c>
      <c r="T116" s="76">
        <f t="shared" si="28"/>
        <v>3298.6</v>
      </c>
      <c r="U116" s="76">
        <f t="shared" si="28"/>
        <v>3298.6</v>
      </c>
      <c r="V116" s="76">
        <f t="shared" si="28"/>
        <v>0</v>
      </c>
    </row>
    <row r="117" spans="1:22" ht="24.75" customHeight="1">
      <c r="A117" s="294" t="s">
        <v>208</v>
      </c>
      <c r="B117" s="295"/>
      <c r="C117" s="295"/>
      <c r="D117" s="296"/>
      <c r="E117" s="45"/>
      <c r="F117" s="45"/>
      <c r="G117" s="45"/>
      <c r="H117" s="45"/>
      <c r="I117" s="77"/>
      <c r="J117" s="17"/>
      <c r="K117" s="17"/>
      <c r="L117" s="78">
        <f>SUM(L118:L120)</f>
        <v>3116</v>
      </c>
      <c r="M117" s="78">
        <f aca="true" t="shared" si="29" ref="M117:V117">SUM(M118:M120)</f>
        <v>3090.7</v>
      </c>
      <c r="N117" s="78">
        <f t="shared" si="29"/>
        <v>3079.8999999999996</v>
      </c>
      <c r="O117" s="78">
        <f t="shared" si="29"/>
        <v>3034.5</v>
      </c>
      <c r="P117" s="78">
        <f t="shared" si="29"/>
        <v>45.4</v>
      </c>
      <c r="Q117" s="78">
        <f t="shared" si="29"/>
        <v>3257.4</v>
      </c>
      <c r="R117" s="78">
        <f t="shared" si="29"/>
        <v>3257.4</v>
      </c>
      <c r="S117" s="78">
        <f t="shared" si="29"/>
        <v>0</v>
      </c>
      <c r="T117" s="78">
        <f t="shared" si="29"/>
        <v>3298.6</v>
      </c>
      <c r="U117" s="78">
        <f t="shared" si="29"/>
        <v>3298.6</v>
      </c>
      <c r="V117" s="78">
        <f t="shared" si="29"/>
        <v>0</v>
      </c>
    </row>
    <row r="118" spans="1:22" ht="326.25">
      <c r="A118" s="29" t="s">
        <v>34</v>
      </c>
      <c r="B118" s="25" t="s">
        <v>57</v>
      </c>
      <c r="C118" s="118" t="s">
        <v>60</v>
      </c>
      <c r="D118" s="25"/>
      <c r="E118" s="16" t="s">
        <v>643</v>
      </c>
      <c r="F118" s="16" t="s">
        <v>644</v>
      </c>
      <c r="G118" s="16" t="s">
        <v>645</v>
      </c>
      <c r="H118" s="18" t="s">
        <v>646</v>
      </c>
      <c r="I118" s="20" t="s">
        <v>465</v>
      </c>
      <c r="J118" s="20" t="s">
        <v>463</v>
      </c>
      <c r="K118" s="20" t="s">
        <v>464</v>
      </c>
      <c r="L118" s="79">
        <v>2531.4</v>
      </c>
      <c r="M118" s="79">
        <v>2507.5</v>
      </c>
      <c r="N118" s="79">
        <v>2488.7</v>
      </c>
      <c r="O118" s="79">
        <v>2443.3</v>
      </c>
      <c r="P118" s="79">
        <v>45.4</v>
      </c>
      <c r="Q118" s="79">
        <v>2624.9</v>
      </c>
      <c r="R118" s="79">
        <v>2624.9</v>
      </c>
      <c r="S118" s="79"/>
      <c r="T118" s="79">
        <v>2624.9</v>
      </c>
      <c r="U118" s="79">
        <v>2624.9</v>
      </c>
      <c r="V118" s="80"/>
    </row>
    <row r="119" spans="1:22" ht="67.5">
      <c r="A119" s="53" t="s">
        <v>308</v>
      </c>
      <c r="B119" s="25" t="s">
        <v>58</v>
      </c>
      <c r="C119" s="118" t="s">
        <v>60</v>
      </c>
      <c r="D119" s="25"/>
      <c r="E119" s="16" t="s">
        <v>374</v>
      </c>
      <c r="F119" s="16" t="s">
        <v>379</v>
      </c>
      <c r="G119" s="16" t="s">
        <v>211</v>
      </c>
      <c r="H119" s="18" t="s">
        <v>647</v>
      </c>
      <c r="I119" s="20" t="s">
        <v>65</v>
      </c>
      <c r="J119" s="20" t="s">
        <v>451</v>
      </c>
      <c r="K119" s="20" t="s">
        <v>280</v>
      </c>
      <c r="L119" s="79">
        <f>SUM(3116-L118-L120)</f>
        <v>313.69999999999993</v>
      </c>
      <c r="M119" s="79">
        <f>SUM(3090.7-M118-M120)</f>
        <v>312.6999999999998</v>
      </c>
      <c r="N119" s="79">
        <v>472.1</v>
      </c>
      <c r="O119" s="79">
        <v>472.1</v>
      </c>
      <c r="P119" s="79"/>
      <c r="Q119" s="79">
        <v>505.1</v>
      </c>
      <c r="R119" s="79">
        <v>505.1</v>
      </c>
      <c r="S119" s="79"/>
      <c r="T119" s="79">
        <v>538</v>
      </c>
      <c r="U119" s="79">
        <v>538</v>
      </c>
      <c r="V119" s="79"/>
    </row>
    <row r="120" spans="1:22" ht="236.25">
      <c r="A120" s="29">
        <v>1.3</v>
      </c>
      <c r="B120" s="20" t="s">
        <v>59</v>
      </c>
      <c r="C120" s="118" t="s">
        <v>60</v>
      </c>
      <c r="D120" s="25"/>
      <c r="E120" s="16" t="s">
        <v>648</v>
      </c>
      <c r="F120" s="16" t="s">
        <v>649</v>
      </c>
      <c r="G120" s="16" t="s">
        <v>650</v>
      </c>
      <c r="H120" s="18" t="s">
        <v>651</v>
      </c>
      <c r="I120" s="119" t="s">
        <v>445</v>
      </c>
      <c r="J120" s="20" t="s">
        <v>446</v>
      </c>
      <c r="K120" s="20" t="s">
        <v>447</v>
      </c>
      <c r="L120" s="79">
        <v>270.9</v>
      </c>
      <c r="M120" s="79">
        <v>270.5</v>
      </c>
      <c r="N120" s="79">
        <v>119.1</v>
      </c>
      <c r="O120" s="79">
        <v>119.1</v>
      </c>
      <c r="P120" s="79"/>
      <c r="Q120" s="79">
        <v>127.4</v>
      </c>
      <c r="R120" s="79">
        <v>127.4</v>
      </c>
      <c r="S120" s="79"/>
      <c r="T120" s="79">
        <v>135.7</v>
      </c>
      <c r="U120" s="79">
        <v>135.7</v>
      </c>
      <c r="V120" s="79"/>
    </row>
    <row r="121" spans="1:31" s="117" customFormat="1" ht="12.75" customHeight="1">
      <c r="A121" s="143" t="s">
        <v>201</v>
      </c>
      <c r="B121" s="267" t="s">
        <v>252</v>
      </c>
      <c r="C121" s="268"/>
      <c r="D121" s="268"/>
      <c r="E121" s="268"/>
      <c r="F121" s="268"/>
      <c r="G121" s="268"/>
      <c r="H121" s="268"/>
      <c r="I121" s="268"/>
      <c r="J121" s="269"/>
      <c r="K121" s="144"/>
      <c r="L121" s="145">
        <f>SUM(L122)+L131+L135</f>
        <v>60291</v>
      </c>
      <c r="M121" s="145">
        <f aca="true" t="shared" si="30" ref="M121:V121">SUM(M122)+M131+M135</f>
        <v>60159.2</v>
      </c>
      <c r="N121" s="145">
        <f>SUM(N122)+N131+N135</f>
        <v>44228.200000000004</v>
      </c>
      <c r="O121" s="145">
        <f>SUM(O122)+O131+O135</f>
        <v>43932.8</v>
      </c>
      <c r="P121" s="145">
        <f t="shared" si="30"/>
        <v>295.4</v>
      </c>
      <c r="Q121" s="145">
        <f t="shared" si="30"/>
        <v>52182.200000000004</v>
      </c>
      <c r="R121" s="145">
        <f t="shared" si="30"/>
        <v>52182.200000000004</v>
      </c>
      <c r="S121" s="145">
        <f t="shared" si="30"/>
        <v>0</v>
      </c>
      <c r="T121" s="145">
        <f t="shared" si="30"/>
        <v>44510</v>
      </c>
      <c r="U121" s="145">
        <f t="shared" si="30"/>
        <v>44510</v>
      </c>
      <c r="V121" s="145">
        <f t="shared" si="30"/>
        <v>0</v>
      </c>
      <c r="W121" s="230"/>
      <c r="X121" s="230"/>
      <c r="Y121" s="230"/>
      <c r="Z121" s="230"/>
      <c r="AA121" s="230"/>
      <c r="AB121" s="230"/>
      <c r="AC121" s="230"/>
      <c r="AD121" s="230"/>
      <c r="AE121" s="230"/>
    </row>
    <row r="122" spans="1:22" ht="42">
      <c r="A122" s="84" t="s">
        <v>350</v>
      </c>
      <c r="B122" s="85" t="s">
        <v>351</v>
      </c>
      <c r="C122" s="85"/>
      <c r="D122" s="85"/>
      <c r="E122" s="74"/>
      <c r="F122" s="74"/>
      <c r="G122" s="74"/>
      <c r="H122" s="74"/>
      <c r="I122" s="32"/>
      <c r="J122" s="32"/>
      <c r="K122" s="32"/>
      <c r="L122" s="99">
        <f>SUM(L124+L128)</f>
        <v>21875.800000000003</v>
      </c>
      <c r="M122" s="99">
        <f>SUM(M124+M128)</f>
        <v>21852.1</v>
      </c>
      <c r="N122" s="99">
        <f>SUM(N124+N128)</f>
        <v>21092.000000000004</v>
      </c>
      <c r="O122" s="99">
        <f>SUM(O124+O128)</f>
        <v>20796.600000000002</v>
      </c>
      <c r="P122" s="99">
        <f aca="true" t="shared" si="31" ref="P122:U122">SUM(P124+P128)</f>
        <v>295.4</v>
      </c>
      <c r="Q122" s="99">
        <f t="shared" si="31"/>
        <v>22322.300000000003</v>
      </c>
      <c r="R122" s="99">
        <f t="shared" si="31"/>
        <v>22322.300000000003</v>
      </c>
      <c r="S122" s="99">
        <f t="shared" si="31"/>
        <v>0</v>
      </c>
      <c r="T122" s="99">
        <f t="shared" si="31"/>
        <v>22829.500000000004</v>
      </c>
      <c r="U122" s="99">
        <f t="shared" si="31"/>
        <v>22829.500000000004</v>
      </c>
      <c r="V122" s="99">
        <f>SUM(V124+V128)</f>
        <v>0</v>
      </c>
    </row>
    <row r="123" spans="1:22" ht="12.75">
      <c r="A123" s="84"/>
      <c r="B123" s="36"/>
      <c r="C123" s="36"/>
      <c r="D123" s="36"/>
      <c r="E123" s="74"/>
      <c r="F123" s="74"/>
      <c r="G123" s="74"/>
      <c r="H123" s="74"/>
      <c r="I123" s="32"/>
      <c r="J123" s="32"/>
      <c r="K123" s="3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86"/>
    </row>
    <row r="124" spans="1:22" ht="24.75" customHeight="1">
      <c r="A124" s="300" t="s">
        <v>352</v>
      </c>
      <c r="B124" s="301"/>
      <c r="C124" s="301"/>
      <c r="D124" s="302"/>
      <c r="E124" s="45"/>
      <c r="F124" s="45"/>
      <c r="G124" s="45"/>
      <c r="H124" s="45"/>
      <c r="I124" s="34"/>
      <c r="J124" s="34"/>
      <c r="K124" s="34"/>
      <c r="L124" s="78">
        <f aca="true" t="shared" si="32" ref="L124:V124">SUM(L125:L127)</f>
        <v>21861.4</v>
      </c>
      <c r="M124" s="78">
        <f t="shared" si="32"/>
        <v>21837.699999999997</v>
      </c>
      <c r="N124" s="78">
        <f>SUM(N125:N127)</f>
        <v>21063.100000000002</v>
      </c>
      <c r="O124" s="78">
        <f>SUM(O125:O127)</f>
        <v>20767.7</v>
      </c>
      <c r="P124" s="78">
        <f t="shared" si="32"/>
        <v>295.4</v>
      </c>
      <c r="Q124" s="78">
        <f t="shared" si="32"/>
        <v>22291.4</v>
      </c>
      <c r="R124" s="78">
        <f t="shared" si="32"/>
        <v>22291.4</v>
      </c>
      <c r="S124" s="78">
        <f t="shared" si="32"/>
        <v>0</v>
      </c>
      <c r="T124" s="78">
        <f t="shared" si="32"/>
        <v>22796.600000000002</v>
      </c>
      <c r="U124" s="78">
        <f t="shared" si="32"/>
        <v>22796.600000000002</v>
      </c>
      <c r="V124" s="78">
        <f t="shared" si="32"/>
        <v>0</v>
      </c>
    </row>
    <row r="125" spans="1:22" ht="326.25">
      <c r="A125" s="29" t="s">
        <v>34</v>
      </c>
      <c r="B125" s="25" t="s">
        <v>57</v>
      </c>
      <c r="C125" s="118" t="s">
        <v>60</v>
      </c>
      <c r="D125" s="25"/>
      <c r="E125" s="16" t="s">
        <v>256</v>
      </c>
      <c r="F125" s="16" t="s">
        <v>257</v>
      </c>
      <c r="G125" s="16" t="s">
        <v>258</v>
      </c>
      <c r="H125" s="18" t="s">
        <v>259</v>
      </c>
      <c r="I125" s="20" t="s">
        <v>465</v>
      </c>
      <c r="J125" s="20" t="s">
        <v>463</v>
      </c>
      <c r="K125" s="20" t="s">
        <v>464</v>
      </c>
      <c r="L125" s="79">
        <v>11709.6</v>
      </c>
      <c r="M125" s="79">
        <v>11705.1</v>
      </c>
      <c r="N125" s="79">
        <f>SUM(P125+O125)</f>
        <v>13805.1</v>
      </c>
      <c r="O125" s="79">
        <v>13509.7</v>
      </c>
      <c r="P125" s="79">
        <v>295.4</v>
      </c>
      <c r="Q125" s="79">
        <v>14525.4</v>
      </c>
      <c r="R125" s="79">
        <v>14525.4</v>
      </c>
      <c r="S125" s="79"/>
      <c r="T125" s="79">
        <v>14525.7</v>
      </c>
      <c r="U125" s="79">
        <v>14525.7</v>
      </c>
      <c r="V125" s="80"/>
    </row>
    <row r="126" spans="1:22" ht="135">
      <c r="A126" s="53" t="s">
        <v>308</v>
      </c>
      <c r="B126" s="25" t="s">
        <v>58</v>
      </c>
      <c r="C126" s="118" t="s">
        <v>60</v>
      </c>
      <c r="D126" s="25"/>
      <c r="E126" s="16" t="s">
        <v>565</v>
      </c>
      <c r="F126" s="16" t="s">
        <v>566</v>
      </c>
      <c r="G126" s="16" t="s">
        <v>567</v>
      </c>
      <c r="H126" s="18" t="s">
        <v>564</v>
      </c>
      <c r="I126" s="20" t="s">
        <v>443</v>
      </c>
      <c r="J126" s="20" t="s">
        <v>499</v>
      </c>
      <c r="K126" s="20" t="s">
        <v>444</v>
      </c>
      <c r="L126" s="79">
        <v>9149.4</v>
      </c>
      <c r="M126" s="79">
        <v>9135</v>
      </c>
      <c r="N126" s="79">
        <v>6350.8</v>
      </c>
      <c r="O126" s="79">
        <v>6350.8</v>
      </c>
      <c r="P126" s="79"/>
      <c r="Q126" s="79">
        <v>6795.3</v>
      </c>
      <c r="R126" s="79">
        <v>6795.3</v>
      </c>
      <c r="S126" s="79"/>
      <c r="T126" s="79">
        <v>7237.1</v>
      </c>
      <c r="U126" s="79">
        <v>7237.1</v>
      </c>
      <c r="V126" s="79"/>
    </row>
    <row r="127" spans="1:22" ht="236.25">
      <c r="A127" s="29">
        <v>1.3</v>
      </c>
      <c r="B127" s="20" t="s">
        <v>59</v>
      </c>
      <c r="C127" s="118" t="s">
        <v>60</v>
      </c>
      <c r="D127" s="25"/>
      <c r="E127" s="16" t="s">
        <v>261</v>
      </c>
      <c r="F127" s="16" t="s">
        <v>262</v>
      </c>
      <c r="G127" s="16" t="s">
        <v>391</v>
      </c>
      <c r="H127" s="18" t="s">
        <v>260</v>
      </c>
      <c r="I127" s="119" t="s">
        <v>445</v>
      </c>
      <c r="J127" s="20" t="s">
        <v>446</v>
      </c>
      <c r="K127" s="20" t="s">
        <v>447</v>
      </c>
      <c r="L127" s="79">
        <v>1002.4</v>
      </c>
      <c r="M127" s="79">
        <v>997.6</v>
      </c>
      <c r="N127" s="79">
        <v>907.2</v>
      </c>
      <c r="O127" s="79">
        <v>907.2</v>
      </c>
      <c r="P127" s="79"/>
      <c r="Q127" s="79">
        <v>970.7</v>
      </c>
      <c r="R127" s="79">
        <v>970.7</v>
      </c>
      <c r="S127" s="79"/>
      <c r="T127" s="79">
        <v>1033.8</v>
      </c>
      <c r="U127" s="79">
        <v>1033.8</v>
      </c>
      <c r="V127" s="79"/>
    </row>
    <row r="128" spans="1:22" s="151" customFormat="1" ht="43.5" customHeight="1">
      <c r="A128" s="270" t="s">
        <v>272</v>
      </c>
      <c r="B128" s="271"/>
      <c r="C128" s="271"/>
      <c r="D128" s="271"/>
      <c r="E128" s="271"/>
      <c r="F128" s="271"/>
      <c r="G128" s="271"/>
      <c r="H128" s="271"/>
      <c r="I128" s="271"/>
      <c r="J128" s="271"/>
      <c r="K128" s="272"/>
      <c r="L128" s="198">
        <f>SUM(L129)</f>
        <v>14.4</v>
      </c>
      <c r="M128" s="198">
        <f aca="true" t="shared" si="33" ref="M128:U128">SUM(M129)</f>
        <v>14.4</v>
      </c>
      <c r="N128" s="198">
        <f t="shared" si="33"/>
        <v>28.9</v>
      </c>
      <c r="O128" s="198">
        <f t="shared" si="33"/>
        <v>28.9</v>
      </c>
      <c r="P128" s="111">
        <f t="shared" si="33"/>
        <v>0</v>
      </c>
      <c r="Q128" s="111">
        <f t="shared" si="33"/>
        <v>30.9</v>
      </c>
      <c r="R128" s="111">
        <f t="shared" si="33"/>
        <v>30.9</v>
      </c>
      <c r="S128" s="111">
        <f t="shared" si="33"/>
        <v>0</v>
      </c>
      <c r="T128" s="111">
        <f t="shared" si="33"/>
        <v>32.9</v>
      </c>
      <c r="U128" s="111">
        <f t="shared" si="33"/>
        <v>32.9</v>
      </c>
      <c r="V128" s="111">
        <f>SUM(V129)</f>
        <v>0</v>
      </c>
    </row>
    <row r="129" spans="1:22" s="160" customFormat="1" ht="22.5" customHeight="1">
      <c r="A129" s="312" t="s">
        <v>273</v>
      </c>
      <c r="B129" s="313"/>
      <c r="C129" s="313"/>
      <c r="D129" s="313"/>
      <c r="E129" s="313"/>
      <c r="F129" s="313"/>
      <c r="G129" s="313"/>
      <c r="H129" s="313"/>
      <c r="I129" s="313"/>
      <c r="J129" s="313"/>
      <c r="K129" s="315"/>
      <c r="L129" s="162">
        <f>SUM(L130)</f>
        <v>14.4</v>
      </c>
      <c r="M129" s="162">
        <f aca="true" t="shared" si="34" ref="M129:V129">SUM(M130)</f>
        <v>14.4</v>
      </c>
      <c r="N129" s="162">
        <f t="shared" si="34"/>
        <v>28.9</v>
      </c>
      <c r="O129" s="162">
        <f t="shared" si="34"/>
        <v>28.9</v>
      </c>
      <c r="P129" s="170">
        <f t="shared" si="34"/>
        <v>0</v>
      </c>
      <c r="Q129" s="170">
        <f t="shared" si="34"/>
        <v>30.9</v>
      </c>
      <c r="R129" s="170">
        <f t="shared" si="34"/>
        <v>30.9</v>
      </c>
      <c r="S129" s="170">
        <f t="shared" si="34"/>
        <v>0</v>
      </c>
      <c r="T129" s="170">
        <f t="shared" si="34"/>
        <v>32.9</v>
      </c>
      <c r="U129" s="170">
        <f t="shared" si="34"/>
        <v>32.9</v>
      </c>
      <c r="V129" s="170">
        <f t="shared" si="34"/>
        <v>0</v>
      </c>
    </row>
    <row r="130" spans="1:22" s="160" customFormat="1" ht="112.5" customHeight="1">
      <c r="A130" s="161" t="s">
        <v>274</v>
      </c>
      <c r="B130" s="23" t="s">
        <v>304</v>
      </c>
      <c r="C130" s="153"/>
      <c r="D130" s="153"/>
      <c r="E130" s="16" t="s">
        <v>2</v>
      </c>
      <c r="F130" s="16" t="s">
        <v>353</v>
      </c>
      <c r="G130" s="16" t="s">
        <v>105</v>
      </c>
      <c r="H130" s="16" t="s">
        <v>271</v>
      </c>
      <c r="I130" s="29" t="s">
        <v>500</v>
      </c>
      <c r="J130" s="29" t="s">
        <v>501</v>
      </c>
      <c r="K130" s="29" t="s">
        <v>444</v>
      </c>
      <c r="L130" s="203">
        <v>14.4</v>
      </c>
      <c r="M130" s="203">
        <v>14.4</v>
      </c>
      <c r="N130" s="203">
        <v>28.9</v>
      </c>
      <c r="O130" s="162">
        <v>28.9</v>
      </c>
      <c r="P130" s="162"/>
      <c r="Q130" s="162">
        <v>30.9</v>
      </c>
      <c r="R130" s="162">
        <v>30.9</v>
      </c>
      <c r="S130" s="162"/>
      <c r="T130" s="185">
        <v>32.9</v>
      </c>
      <c r="U130" s="185">
        <v>32.9</v>
      </c>
      <c r="V130" s="185"/>
    </row>
    <row r="131" spans="1:22" s="187" customFormat="1" ht="45" customHeight="1">
      <c r="A131" s="126" t="s">
        <v>275</v>
      </c>
      <c r="B131" s="287" t="s">
        <v>276</v>
      </c>
      <c r="C131" s="288"/>
      <c r="D131" s="288"/>
      <c r="E131" s="288"/>
      <c r="F131" s="288"/>
      <c r="G131" s="288"/>
      <c r="H131" s="288"/>
      <c r="I131" s="288"/>
      <c r="J131" s="288"/>
      <c r="K131" s="289"/>
      <c r="L131" s="186">
        <f>SUM(L133:L134)</f>
        <v>4177.5</v>
      </c>
      <c r="M131" s="186">
        <f>SUM(M133:M134)</f>
        <v>4177.5</v>
      </c>
      <c r="N131" s="186">
        <f>SUM(N133:N134)</f>
        <v>4177.5</v>
      </c>
      <c r="O131" s="186">
        <f aca="true" t="shared" si="35" ref="O131:V131">SUM(O133:O134)</f>
        <v>4177.5</v>
      </c>
      <c r="P131" s="186">
        <f t="shared" si="35"/>
        <v>0</v>
      </c>
      <c r="Q131" s="186">
        <f t="shared" si="35"/>
        <v>4469.9</v>
      </c>
      <c r="R131" s="186">
        <f t="shared" si="35"/>
        <v>4469.9</v>
      </c>
      <c r="S131" s="186">
        <f t="shared" si="35"/>
        <v>0</v>
      </c>
      <c r="T131" s="186">
        <f t="shared" si="35"/>
        <v>4760.5</v>
      </c>
      <c r="U131" s="186">
        <f t="shared" si="35"/>
        <v>4760.5</v>
      </c>
      <c r="V131" s="186">
        <f t="shared" si="35"/>
        <v>0</v>
      </c>
    </row>
    <row r="132" spans="1:22" s="133" customFormat="1" ht="27" customHeight="1">
      <c r="A132" s="188" t="s">
        <v>33</v>
      </c>
      <c r="B132" s="330" t="s">
        <v>277</v>
      </c>
      <c r="C132" s="331"/>
      <c r="D132" s="331"/>
      <c r="E132" s="331"/>
      <c r="F132" s="331"/>
      <c r="G132" s="331"/>
      <c r="H132" s="332"/>
      <c r="I132" s="189"/>
      <c r="J132" s="189"/>
      <c r="K132" s="189"/>
      <c r="L132" s="189"/>
      <c r="M132" s="189"/>
      <c r="N132" s="189"/>
      <c r="O132" s="190"/>
      <c r="P132" s="190"/>
      <c r="Q132" s="190"/>
      <c r="R132" s="190"/>
      <c r="S132" s="190"/>
      <c r="T132" s="190"/>
      <c r="U132" s="190"/>
      <c r="V132" s="190"/>
    </row>
    <row r="133" spans="1:22" ht="192">
      <c r="A133" s="29">
        <v>1.1</v>
      </c>
      <c r="B133" s="72" t="s">
        <v>278</v>
      </c>
      <c r="C133" s="168"/>
      <c r="D133" s="168"/>
      <c r="E133" s="16" t="s">
        <v>290</v>
      </c>
      <c r="F133" s="16" t="s">
        <v>374</v>
      </c>
      <c r="G133" s="16" t="s">
        <v>106</v>
      </c>
      <c r="H133" s="16" t="s">
        <v>269</v>
      </c>
      <c r="I133" s="1" t="s">
        <v>138</v>
      </c>
      <c r="J133" s="1" t="s">
        <v>502</v>
      </c>
      <c r="K133" s="2" t="s">
        <v>137</v>
      </c>
      <c r="L133" s="110">
        <v>1747.5</v>
      </c>
      <c r="M133" s="110">
        <v>1747.5</v>
      </c>
      <c r="N133" s="110">
        <v>1747.5</v>
      </c>
      <c r="O133" s="110">
        <v>1747.5</v>
      </c>
      <c r="P133" s="168"/>
      <c r="Q133" s="110">
        <v>1869.8</v>
      </c>
      <c r="R133" s="110">
        <v>1869.8</v>
      </c>
      <c r="S133" s="110"/>
      <c r="T133" s="110">
        <v>1991.4</v>
      </c>
      <c r="U133" s="110">
        <v>1991.4</v>
      </c>
      <c r="V133" s="168"/>
    </row>
    <row r="134" spans="1:22" s="187" customFormat="1" ht="184.5" customHeight="1">
      <c r="A134" s="29">
        <v>1.2</v>
      </c>
      <c r="B134" s="72" t="s">
        <v>279</v>
      </c>
      <c r="C134" s="142"/>
      <c r="D134" s="142"/>
      <c r="E134" s="16" t="s">
        <v>290</v>
      </c>
      <c r="F134" s="16" t="s">
        <v>375</v>
      </c>
      <c r="G134" s="16" t="s">
        <v>106</v>
      </c>
      <c r="H134" s="16" t="s">
        <v>269</v>
      </c>
      <c r="I134" s="1" t="s">
        <v>448</v>
      </c>
      <c r="J134" s="1" t="s">
        <v>503</v>
      </c>
      <c r="K134" s="1" t="s">
        <v>449</v>
      </c>
      <c r="L134" s="110">
        <v>2430</v>
      </c>
      <c r="M134" s="110">
        <v>2430</v>
      </c>
      <c r="N134" s="110">
        <v>2430</v>
      </c>
      <c r="O134" s="110">
        <v>2430</v>
      </c>
      <c r="P134" s="110"/>
      <c r="Q134" s="110">
        <v>2600.1</v>
      </c>
      <c r="R134" s="110">
        <v>2600.1</v>
      </c>
      <c r="S134" s="110"/>
      <c r="T134" s="110">
        <v>2769.1</v>
      </c>
      <c r="U134" s="110">
        <v>2769.1</v>
      </c>
      <c r="V134" s="110"/>
    </row>
    <row r="135" spans="1:22" ht="25.5" customHeight="1">
      <c r="A135" s="120" t="s">
        <v>126</v>
      </c>
      <c r="B135" s="33" t="s">
        <v>59</v>
      </c>
      <c r="C135" s="123"/>
      <c r="D135" s="123"/>
      <c r="E135" s="123"/>
      <c r="F135" s="123"/>
      <c r="G135" s="123"/>
      <c r="H135" s="123"/>
      <c r="I135" s="123"/>
      <c r="J135" s="123"/>
      <c r="K135" s="123"/>
      <c r="L135" s="81">
        <f>SUM(L136:L155)</f>
        <v>34237.7</v>
      </c>
      <c r="M135" s="81">
        <f aca="true" t="shared" si="36" ref="M135:U135">SUM(M136:M155)</f>
        <v>34129.6</v>
      </c>
      <c r="N135" s="81">
        <f>SUM(N136:N155)</f>
        <v>18958.7</v>
      </c>
      <c r="O135" s="81">
        <f>SUM(O136:O155)</f>
        <v>18958.7</v>
      </c>
      <c r="P135" s="81">
        <f t="shared" si="36"/>
        <v>0</v>
      </c>
      <c r="Q135" s="81">
        <f t="shared" si="36"/>
        <v>25390</v>
      </c>
      <c r="R135" s="81">
        <f t="shared" si="36"/>
        <v>25390</v>
      </c>
      <c r="S135" s="81">
        <f t="shared" si="36"/>
        <v>0</v>
      </c>
      <c r="T135" s="81">
        <f t="shared" si="36"/>
        <v>16920</v>
      </c>
      <c r="U135" s="81">
        <f t="shared" si="36"/>
        <v>16920</v>
      </c>
      <c r="V135" s="81">
        <f>SUM(V136:V155)</f>
        <v>0</v>
      </c>
    </row>
    <row r="136" spans="1:22" ht="76.5">
      <c r="A136" s="29" t="s">
        <v>34</v>
      </c>
      <c r="B136" s="173" t="s">
        <v>189</v>
      </c>
      <c r="C136" s="174"/>
      <c r="D136" s="174"/>
      <c r="E136" s="42" t="s">
        <v>379</v>
      </c>
      <c r="F136" s="42" t="s">
        <v>291</v>
      </c>
      <c r="G136" s="42" t="s">
        <v>96</v>
      </c>
      <c r="H136" s="42" t="s">
        <v>136</v>
      </c>
      <c r="I136" s="175" t="s">
        <v>263</v>
      </c>
      <c r="J136" s="175" t="s">
        <v>285</v>
      </c>
      <c r="K136" s="175" t="s">
        <v>283</v>
      </c>
      <c r="L136" s="82"/>
      <c r="M136" s="82"/>
      <c r="N136" s="82">
        <v>150</v>
      </c>
      <c r="O136" s="82">
        <v>150</v>
      </c>
      <c r="P136" s="174"/>
      <c r="Q136" s="82">
        <v>160.5</v>
      </c>
      <c r="R136" s="82">
        <v>160.5</v>
      </c>
      <c r="S136" s="82"/>
      <c r="T136" s="82">
        <v>170.9</v>
      </c>
      <c r="U136" s="82">
        <v>170.9</v>
      </c>
      <c r="V136" s="83"/>
    </row>
    <row r="137" spans="1:22" ht="63.75">
      <c r="A137" s="29" t="s">
        <v>308</v>
      </c>
      <c r="B137" s="183" t="s">
        <v>268</v>
      </c>
      <c r="C137" s="174"/>
      <c r="D137" s="174"/>
      <c r="E137" s="42" t="s">
        <v>379</v>
      </c>
      <c r="F137" s="42" t="s">
        <v>2</v>
      </c>
      <c r="G137" s="42" t="s">
        <v>97</v>
      </c>
      <c r="H137" s="42" t="s">
        <v>136</v>
      </c>
      <c r="I137" s="184" t="s">
        <v>148</v>
      </c>
      <c r="J137" s="184" t="s">
        <v>423</v>
      </c>
      <c r="K137" s="184" t="s">
        <v>117</v>
      </c>
      <c r="L137" s="174"/>
      <c r="M137" s="174"/>
      <c r="N137" s="82">
        <v>60</v>
      </c>
      <c r="O137" s="82">
        <v>60</v>
      </c>
      <c r="P137" s="174"/>
      <c r="Q137" s="200">
        <v>64.2</v>
      </c>
      <c r="R137" s="200">
        <v>64.2</v>
      </c>
      <c r="S137" s="200"/>
      <c r="T137" s="200">
        <v>68.4</v>
      </c>
      <c r="U137" s="200">
        <v>68.4</v>
      </c>
      <c r="V137" s="201"/>
    </row>
    <row r="138" spans="1:22" ht="123.75">
      <c r="A138" s="29" t="s">
        <v>309</v>
      </c>
      <c r="B138" s="23" t="s">
        <v>190</v>
      </c>
      <c r="C138" s="168"/>
      <c r="D138" s="168"/>
      <c r="E138" s="41" t="s">
        <v>141</v>
      </c>
      <c r="F138" s="41" t="s">
        <v>287</v>
      </c>
      <c r="G138" s="41" t="s">
        <v>98</v>
      </c>
      <c r="H138" s="41" t="s">
        <v>269</v>
      </c>
      <c r="I138" s="2" t="s">
        <v>426</v>
      </c>
      <c r="J138" s="1" t="s">
        <v>504</v>
      </c>
      <c r="K138" s="1" t="s">
        <v>427</v>
      </c>
      <c r="L138" s="79">
        <v>138.2</v>
      </c>
      <c r="M138" s="79">
        <v>138.2</v>
      </c>
      <c r="N138" s="79">
        <v>900</v>
      </c>
      <c r="O138" s="79">
        <v>900</v>
      </c>
      <c r="P138" s="168"/>
      <c r="Q138" s="202">
        <v>963</v>
      </c>
      <c r="R138" s="202">
        <v>963</v>
      </c>
      <c r="S138" s="202"/>
      <c r="T138" s="202">
        <v>1025.6</v>
      </c>
      <c r="U138" s="202">
        <v>1025.6</v>
      </c>
      <c r="V138" s="201"/>
    </row>
    <row r="139" spans="1:22" ht="51" customHeight="1">
      <c r="A139" s="29"/>
      <c r="B139" s="23" t="s">
        <v>303</v>
      </c>
      <c r="C139" s="195"/>
      <c r="D139" s="195"/>
      <c r="E139" s="177" t="s">
        <v>141</v>
      </c>
      <c r="F139" s="177" t="s">
        <v>287</v>
      </c>
      <c r="G139" s="177" t="s">
        <v>386</v>
      </c>
      <c r="H139" s="177" t="s">
        <v>311</v>
      </c>
      <c r="I139" s="178" t="s">
        <v>505</v>
      </c>
      <c r="J139" s="179" t="s">
        <v>506</v>
      </c>
      <c r="K139" s="180" t="s">
        <v>283</v>
      </c>
      <c r="L139" s="181">
        <v>780</v>
      </c>
      <c r="M139" s="181">
        <v>780</v>
      </c>
      <c r="N139" s="181"/>
      <c r="O139" s="181"/>
      <c r="P139" s="195"/>
      <c r="Q139" s="168"/>
      <c r="R139" s="168"/>
      <c r="S139" s="168"/>
      <c r="T139" s="168"/>
      <c r="U139" s="168"/>
      <c r="V139" s="168"/>
    </row>
    <row r="140" spans="1:22" ht="49.5" customHeight="1">
      <c r="A140" s="29" t="s">
        <v>314</v>
      </c>
      <c r="B140" s="67" t="s">
        <v>255</v>
      </c>
      <c r="C140" s="176"/>
      <c r="D140" s="176"/>
      <c r="E140" s="177" t="s">
        <v>264</v>
      </c>
      <c r="F140" s="177" t="s">
        <v>265</v>
      </c>
      <c r="G140" s="177" t="s">
        <v>266</v>
      </c>
      <c r="H140" s="177" t="s">
        <v>267</v>
      </c>
      <c r="I140" s="178" t="s">
        <v>505</v>
      </c>
      <c r="J140" s="179" t="s">
        <v>506</v>
      </c>
      <c r="K140" s="180" t="s">
        <v>283</v>
      </c>
      <c r="L140" s="181">
        <v>708.2</v>
      </c>
      <c r="M140" s="181">
        <v>621.6</v>
      </c>
      <c r="N140" s="181">
        <v>1630.7</v>
      </c>
      <c r="O140" s="181">
        <v>1630.7</v>
      </c>
      <c r="P140" s="181"/>
      <c r="Q140" s="181">
        <v>1744.8</v>
      </c>
      <c r="R140" s="181">
        <v>1744.8</v>
      </c>
      <c r="S140" s="181"/>
      <c r="T140" s="181">
        <v>1858.2</v>
      </c>
      <c r="U140" s="181">
        <v>1858.2</v>
      </c>
      <c r="V140" s="182"/>
    </row>
    <row r="141" spans="1:22" ht="112.5">
      <c r="A141" s="29"/>
      <c r="B141" s="23" t="s">
        <v>254</v>
      </c>
      <c r="C141" s="176"/>
      <c r="D141" s="176"/>
      <c r="E141" s="177" t="s">
        <v>5</v>
      </c>
      <c r="F141" s="177" t="s">
        <v>374</v>
      </c>
      <c r="G141" s="177" t="s">
        <v>425</v>
      </c>
      <c r="H141" s="177" t="s">
        <v>311</v>
      </c>
      <c r="I141" s="20" t="s">
        <v>80</v>
      </c>
      <c r="J141" s="101" t="s">
        <v>480</v>
      </c>
      <c r="K141" s="121" t="s">
        <v>228</v>
      </c>
      <c r="L141" s="196">
        <v>20.4</v>
      </c>
      <c r="M141" s="196">
        <v>20.4</v>
      </c>
      <c r="N141" s="181"/>
      <c r="O141" s="181"/>
      <c r="P141" s="181"/>
      <c r="Q141" s="181"/>
      <c r="R141" s="181"/>
      <c r="S141" s="196"/>
      <c r="T141" s="196"/>
      <c r="U141" s="196"/>
      <c r="V141" s="197"/>
    </row>
    <row r="142" spans="1:22" ht="78.75">
      <c r="A142" s="29">
        <v>1.5</v>
      </c>
      <c r="B142" s="23" t="s">
        <v>99</v>
      </c>
      <c r="C142" s="21"/>
      <c r="D142" s="21"/>
      <c r="E142" s="41" t="s">
        <v>5</v>
      </c>
      <c r="F142" s="41" t="s">
        <v>374</v>
      </c>
      <c r="G142" s="41" t="s">
        <v>100</v>
      </c>
      <c r="H142" s="41" t="s">
        <v>125</v>
      </c>
      <c r="I142" s="178" t="s">
        <v>507</v>
      </c>
      <c r="J142" s="179" t="s">
        <v>508</v>
      </c>
      <c r="K142" s="180" t="s">
        <v>444</v>
      </c>
      <c r="L142" s="82">
        <v>992.2</v>
      </c>
      <c r="M142" s="82">
        <v>978.8</v>
      </c>
      <c r="N142" s="79">
        <v>860</v>
      </c>
      <c r="O142" s="79">
        <v>860</v>
      </c>
      <c r="P142" s="79"/>
      <c r="Q142" s="79">
        <v>920.2</v>
      </c>
      <c r="R142" s="79">
        <v>920.2</v>
      </c>
      <c r="S142" s="82"/>
      <c r="T142" s="82">
        <v>980</v>
      </c>
      <c r="U142" s="82">
        <v>980</v>
      </c>
      <c r="V142" s="83"/>
    </row>
    <row r="143" spans="1:22" ht="53.25" customHeight="1">
      <c r="A143" s="29"/>
      <c r="B143" s="23" t="s">
        <v>388</v>
      </c>
      <c r="C143" s="21"/>
      <c r="D143" s="21"/>
      <c r="E143" s="41" t="s">
        <v>5</v>
      </c>
      <c r="F143" s="41" t="s">
        <v>374</v>
      </c>
      <c r="G143" s="41" t="s">
        <v>387</v>
      </c>
      <c r="H143" s="41" t="s">
        <v>311</v>
      </c>
      <c r="I143" s="178" t="s">
        <v>505</v>
      </c>
      <c r="J143" s="179" t="s">
        <v>509</v>
      </c>
      <c r="K143" s="180" t="s">
        <v>283</v>
      </c>
      <c r="L143" s="82">
        <v>37.7</v>
      </c>
      <c r="M143" s="82">
        <v>33.7</v>
      </c>
      <c r="N143" s="79"/>
      <c r="O143" s="79"/>
      <c r="P143" s="79"/>
      <c r="Q143" s="79"/>
      <c r="R143" s="79"/>
      <c r="S143" s="82"/>
      <c r="T143" s="82"/>
      <c r="U143" s="82"/>
      <c r="V143" s="79"/>
    </row>
    <row r="144" spans="1:22" ht="51">
      <c r="A144" s="29"/>
      <c r="B144" s="23" t="s">
        <v>407</v>
      </c>
      <c r="C144" s="21"/>
      <c r="D144" s="21"/>
      <c r="E144" s="41" t="s">
        <v>5</v>
      </c>
      <c r="F144" s="41" t="s">
        <v>374</v>
      </c>
      <c r="G144" s="41" t="s">
        <v>406</v>
      </c>
      <c r="H144" s="41" t="s">
        <v>311</v>
      </c>
      <c r="I144" s="178" t="s">
        <v>505</v>
      </c>
      <c r="J144" s="179" t="s">
        <v>509</v>
      </c>
      <c r="K144" s="180" t="s">
        <v>283</v>
      </c>
      <c r="L144" s="82">
        <v>225</v>
      </c>
      <c r="M144" s="82">
        <v>225</v>
      </c>
      <c r="N144" s="79"/>
      <c r="O144" s="79"/>
      <c r="P144" s="79"/>
      <c r="Q144" s="79"/>
      <c r="R144" s="79"/>
      <c r="S144" s="82"/>
      <c r="T144" s="82"/>
      <c r="U144" s="82"/>
      <c r="V144" s="79"/>
    </row>
    <row r="145" spans="1:22" ht="102">
      <c r="A145" s="29"/>
      <c r="B145" s="23" t="s">
        <v>510</v>
      </c>
      <c r="C145" s="21"/>
      <c r="D145" s="21"/>
      <c r="E145" s="41" t="s">
        <v>5</v>
      </c>
      <c r="F145" s="41" t="s">
        <v>374</v>
      </c>
      <c r="G145" s="41" t="s">
        <v>217</v>
      </c>
      <c r="H145" s="41" t="s">
        <v>311</v>
      </c>
      <c r="I145" s="20" t="s">
        <v>511</v>
      </c>
      <c r="J145" s="20" t="s">
        <v>512</v>
      </c>
      <c r="K145" s="20" t="s">
        <v>169</v>
      </c>
      <c r="L145" s="82">
        <v>5</v>
      </c>
      <c r="M145" s="82">
        <v>5</v>
      </c>
      <c r="N145" s="79"/>
      <c r="O145" s="79"/>
      <c r="P145" s="79"/>
      <c r="Q145" s="79"/>
      <c r="R145" s="79"/>
      <c r="S145" s="82"/>
      <c r="T145" s="82"/>
      <c r="U145" s="82"/>
      <c r="V145" s="79"/>
    </row>
    <row r="146" spans="1:22" s="22" customFormat="1" ht="57.75" customHeight="1">
      <c r="A146" s="29">
        <v>1.6</v>
      </c>
      <c r="B146" s="23" t="s">
        <v>402</v>
      </c>
      <c r="C146" s="30"/>
      <c r="D146" s="30"/>
      <c r="E146" s="41" t="s">
        <v>394</v>
      </c>
      <c r="F146" s="41" t="s">
        <v>395</v>
      </c>
      <c r="G146" s="41" t="s">
        <v>396</v>
      </c>
      <c r="H146" s="41" t="s">
        <v>397</v>
      </c>
      <c r="I146" s="2" t="s">
        <v>115</v>
      </c>
      <c r="J146" s="2" t="s">
        <v>513</v>
      </c>
      <c r="K146" s="2" t="s">
        <v>116</v>
      </c>
      <c r="L146" s="110">
        <v>4643</v>
      </c>
      <c r="M146" s="110">
        <v>4643</v>
      </c>
      <c r="N146" s="110">
        <v>2371</v>
      </c>
      <c r="O146" s="110">
        <v>2371</v>
      </c>
      <c r="P146" s="110"/>
      <c r="Q146" s="110">
        <v>1889</v>
      </c>
      <c r="R146" s="110">
        <v>1889</v>
      </c>
      <c r="S146" s="110"/>
      <c r="T146" s="110">
        <v>1000</v>
      </c>
      <c r="U146" s="110">
        <v>1000</v>
      </c>
      <c r="V146" s="110"/>
    </row>
    <row r="147" spans="1:22" s="22" customFormat="1" ht="95.25" customHeight="1">
      <c r="A147" s="29">
        <v>1.7</v>
      </c>
      <c r="B147" s="23" t="s">
        <v>400</v>
      </c>
      <c r="C147" s="142"/>
      <c r="D147" s="142"/>
      <c r="E147" s="43" t="s">
        <v>5</v>
      </c>
      <c r="F147" s="43" t="s">
        <v>375</v>
      </c>
      <c r="G147" s="43" t="s">
        <v>102</v>
      </c>
      <c r="H147" s="43" t="s">
        <v>269</v>
      </c>
      <c r="I147" s="1" t="s">
        <v>39</v>
      </c>
      <c r="J147" s="1" t="s">
        <v>514</v>
      </c>
      <c r="K147" s="1" t="s">
        <v>40</v>
      </c>
      <c r="L147" s="110">
        <v>408</v>
      </c>
      <c r="M147" s="110">
        <v>408</v>
      </c>
      <c r="N147" s="110">
        <v>440</v>
      </c>
      <c r="O147" s="110">
        <v>440</v>
      </c>
      <c r="P147" s="110"/>
      <c r="Q147" s="110">
        <v>470.8</v>
      </c>
      <c r="R147" s="110">
        <v>470.8</v>
      </c>
      <c r="S147" s="110"/>
      <c r="T147" s="110">
        <v>501.4</v>
      </c>
      <c r="U147" s="110">
        <v>501.4</v>
      </c>
      <c r="V147" s="110"/>
    </row>
    <row r="148" spans="1:22" s="22" customFormat="1" ht="84">
      <c r="A148" s="29"/>
      <c r="B148" s="23" t="s">
        <v>401</v>
      </c>
      <c r="C148" s="142"/>
      <c r="D148" s="142"/>
      <c r="E148" s="43" t="s">
        <v>5</v>
      </c>
      <c r="F148" s="43" t="s">
        <v>375</v>
      </c>
      <c r="G148" s="43" t="s">
        <v>103</v>
      </c>
      <c r="H148" s="43" t="s">
        <v>269</v>
      </c>
      <c r="I148" s="1" t="s">
        <v>39</v>
      </c>
      <c r="J148" s="1" t="s">
        <v>515</v>
      </c>
      <c r="K148" s="1" t="s">
        <v>40</v>
      </c>
      <c r="L148" s="110">
        <v>1265</v>
      </c>
      <c r="M148" s="110">
        <v>1260.9</v>
      </c>
      <c r="N148" s="110">
        <v>890</v>
      </c>
      <c r="O148" s="110">
        <v>890</v>
      </c>
      <c r="P148" s="110"/>
      <c r="Q148" s="110">
        <v>952.3</v>
      </c>
      <c r="R148" s="110">
        <v>952.3</v>
      </c>
      <c r="S148" s="110"/>
      <c r="T148" s="110">
        <v>1014.2</v>
      </c>
      <c r="U148" s="110">
        <v>1014.2</v>
      </c>
      <c r="V148" s="110"/>
    </row>
    <row r="149" spans="1:22" s="22" customFormat="1" ht="92.25" customHeight="1">
      <c r="A149" s="29">
        <v>1.8</v>
      </c>
      <c r="B149" s="23" t="s">
        <v>197</v>
      </c>
      <c r="C149" s="142"/>
      <c r="D149" s="142"/>
      <c r="E149" s="43" t="s">
        <v>5</v>
      </c>
      <c r="F149" s="43" t="s">
        <v>375</v>
      </c>
      <c r="G149" s="43" t="s">
        <v>101</v>
      </c>
      <c r="H149" s="43" t="s">
        <v>270</v>
      </c>
      <c r="I149" s="20" t="s">
        <v>422</v>
      </c>
      <c r="J149" s="20" t="s">
        <v>423</v>
      </c>
      <c r="K149" s="20" t="s">
        <v>424</v>
      </c>
      <c r="L149" s="110">
        <v>18031</v>
      </c>
      <c r="M149" s="110">
        <v>18031</v>
      </c>
      <c r="N149" s="110">
        <v>10515</v>
      </c>
      <c r="O149" s="110">
        <v>10515</v>
      </c>
      <c r="P149" s="110"/>
      <c r="Q149" s="110">
        <v>17003</v>
      </c>
      <c r="R149" s="110">
        <v>17003</v>
      </c>
      <c r="S149" s="110"/>
      <c r="T149" s="110">
        <v>9000</v>
      </c>
      <c r="U149" s="110">
        <v>9000</v>
      </c>
      <c r="V149" s="110"/>
    </row>
    <row r="150" spans="1:22" s="22" customFormat="1" ht="106.5" customHeight="1">
      <c r="A150" s="29"/>
      <c r="B150" s="52" t="s">
        <v>147</v>
      </c>
      <c r="C150" s="48"/>
      <c r="D150" s="48"/>
      <c r="E150" s="54" t="s">
        <v>5</v>
      </c>
      <c r="F150" s="54" t="s">
        <v>379</v>
      </c>
      <c r="G150" s="43" t="s">
        <v>389</v>
      </c>
      <c r="H150" s="50" t="s">
        <v>311</v>
      </c>
      <c r="I150" s="2" t="s">
        <v>450</v>
      </c>
      <c r="J150" s="2" t="s">
        <v>442</v>
      </c>
      <c r="K150" s="2" t="s">
        <v>441</v>
      </c>
      <c r="L150" s="110">
        <v>193.3</v>
      </c>
      <c r="M150" s="110">
        <v>193.3</v>
      </c>
      <c r="N150" s="110"/>
      <c r="O150" s="110"/>
      <c r="P150" s="110"/>
      <c r="Q150" s="110"/>
      <c r="R150" s="110"/>
      <c r="S150" s="110"/>
      <c r="T150" s="110"/>
      <c r="U150" s="110"/>
      <c r="V150" s="110"/>
    </row>
    <row r="151" spans="1:22" s="22" customFormat="1" ht="92.25" customHeight="1">
      <c r="A151" s="29"/>
      <c r="B151" s="52" t="s">
        <v>197</v>
      </c>
      <c r="C151" s="48"/>
      <c r="D151" s="48"/>
      <c r="E151" s="54" t="s">
        <v>4</v>
      </c>
      <c r="F151" s="54" t="s">
        <v>374</v>
      </c>
      <c r="G151" s="50" t="s">
        <v>101</v>
      </c>
      <c r="H151" s="50" t="s">
        <v>292</v>
      </c>
      <c r="I151" s="20" t="s">
        <v>422</v>
      </c>
      <c r="J151" s="20" t="s">
        <v>423</v>
      </c>
      <c r="K151" s="20" t="s">
        <v>424</v>
      </c>
      <c r="L151" s="110">
        <v>6348.7</v>
      </c>
      <c r="M151" s="110">
        <v>6348.7</v>
      </c>
      <c r="N151" s="110"/>
      <c r="O151" s="110"/>
      <c r="P151" s="110"/>
      <c r="Q151" s="110"/>
      <c r="R151" s="110"/>
      <c r="S151" s="110"/>
      <c r="T151" s="110"/>
      <c r="U151" s="110"/>
      <c r="V151" s="110"/>
    </row>
    <row r="152" spans="1:22" s="22" customFormat="1" ht="112.5">
      <c r="A152" s="199"/>
      <c r="B152" s="23" t="s">
        <v>437</v>
      </c>
      <c r="C152" s="48"/>
      <c r="D152" s="48"/>
      <c r="E152" s="54" t="s">
        <v>35</v>
      </c>
      <c r="F152" s="54" t="s">
        <v>36</v>
      </c>
      <c r="G152" s="204" t="s">
        <v>37</v>
      </c>
      <c r="H152" s="204" t="s">
        <v>568</v>
      </c>
      <c r="I152" s="20" t="s">
        <v>438</v>
      </c>
      <c r="J152" s="20" t="s">
        <v>440</v>
      </c>
      <c r="K152" s="20" t="s">
        <v>439</v>
      </c>
      <c r="L152" s="110"/>
      <c r="M152" s="110"/>
      <c r="N152" s="110">
        <v>1050</v>
      </c>
      <c r="O152" s="110">
        <v>1050</v>
      </c>
      <c r="P152" s="110"/>
      <c r="Q152" s="110">
        <v>1123.8</v>
      </c>
      <c r="R152" s="110">
        <v>1123.8</v>
      </c>
      <c r="S152" s="110"/>
      <c r="T152" s="110">
        <v>1196.5</v>
      </c>
      <c r="U152" s="110">
        <v>1196.5</v>
      </c>
      <c r="V152" s="110"/>
    </row>
    <row r="153" spans="2:22" ht="34.5" customHeight="1">
      <c r="B153" s="52" t="s">
        <v>390</v>
      </c>
      <c r="C153" s="168"/>
      <c r="D153" s="168"/>
      <c r="E153" s="54" t="s">
        <v>4</v>
      </c>
      <c r="F153" s="54" t="s">
        <v>291</v>
      </c>
      <c r="G153" s="50" t="s">
        <v>104</v>
      </c>
      <c r="H153" s="50" t="s">
        <v>311</v>
      </c>
      <c r="I153" s="20" t="s">
        <v>393</v>
      </c>
      <c r="J153" s="20" t="s">
        <v>423</v>
      </c>
      <c r="K153" s="20" t="s">
        <v>392</v>
      </c>
      <c r="L153" s="110">
        <v>72</v>
      </c>
      <c r="M153" s="110">
        <v>72</v>
      </c>
      <c r="N153" s="110">
        <v>72</v>
      </c>
      <c r="O153" s="110">
        <v>72</v>
      </c>
      <c r="P153" s="168"/>
      <c r="Q153" s="110">
        <v>77</v>
      </c>
      <c r="R153" s="110">
        <v>77</v>
      </c>
      <c r="S153" s="168"/>
      <c r="T153" s="110">
        <v>82</v>
      </c>
      <c r="U153" s="110">
        <v>82</v>
      </c>
      <c r="V153" s="168"/>
    </row>
    <row r="154" spans="2:22" s="22" customFormat="1" ht="39.75" customHeight="1">
      <c r="B154" s="173" t="s">
        <v>398</v>
      </c>
      <c r="C154" s="48"/>
      <c r="D154" s="48"/>
      <c r="E154" s="71" t="s">
        <v>2</v>
      </c>
      <c r="F154" s="71" t="s">
        <v>379</v>
      </c>
      <c r="G154" s="50" t="s">
        <v>399</v>
      </c>
      <c r="H154" s="56" t="s">
        <v>311</v>
      </c>
      <c r="I154" s="61" t="s">
        <v>66</v>
      </c>
      <c r="J154" s="61" t="s">
        <v>423</v>
      </c>
      <c r="K154" s="61" t="s">
        <v>424</v>
      </c>
      <c r="L154" s="110">
        <v>350</v>
      </c>
      <c r="M154" s="110">
        <v>350</v>
      </c>
      <c r="N154" s="110"/>
      <c r="O154" s="110"/>
      <c r="P154" s="110"/>
      <c r="Q154" s="110"/>
      <c r="R154" s="110"/>
      <c r="S154" s="110"/>
      <c r="T154" s="110"/>
      <c r="U154" s="110"/>
      <c r="V154" s="110"/>
    </row>
    <row r="155" spans="1:22" s="22" customFormat="1" ht="78.75" customHeight="1">
      <c r="A155" s="29"/>
      <c r="B155" s="206" t="s">
        <v>516</v>
      </c>
      <c r="C155" s="142"/>
      <c r="D155" s="142"/>
      <c r="E155" s="43" t="s">
        <v>2</v>
      </c>
      <c r="F155" s="43" t="s">
        <v>353</v>
      </c>
      <c r="G155" s="43" t="s">
        <v>234</v>
      </c>
      <c r="H155" s="43" t="s">
        <v>311</v>
      </c>
      <c r="I155" s="38" t="s">
        <v>301</v>
      </c>
      <c r="J155" s="20" t="s">
        <v>302</v>
      </c>
      <c r="K155" s="20" t="s">
        <v>424</v>
      </c>
      <c r="L155" s="110">
        <v>20</v>
      </c>
      <c r="M155" s="110">
        <v>20</v>
      </c>
      <c r="N155" s="110">
        <v>20</v>
      </c>
      <c r="O155" s="110">
        <v>20</v>
      </c>
      <c r="P155" s="110"/>
      <c r="Q155" s="110">
        <v>21.4</v>
      </c>
      <c r="R155" s="110">
        <v>21.4</v>
      </c>
      <c r="S155" s="110"/>
      <c r="T155" s="110">
        <v>22.8</v>
      </c>
      <c r="U155" s="110">
        <v>22.8</v>
      </c>
      <c r="V155" s="110"/>
    </row>
    <row r="156" spans="1:22" ht="15.75" hidden="1">
      <c r="A156" s="290" t="s">
        <v>118</v>
      </c>
      <c r="B156" s="290"/>
      <c r="C156" s="290"/>
      <c r="D156" s="290"/>
      <c r="E156" s="290"/>
      <c r="F156" s="290"/>
      <c r="G156" s="290"/>
      <c r="H156" s="290"/>
      <c r="I156" s="290"/>
      <c r="J156" s="113"/>
      <c r="K156" s="114"/>
      <c r="L156" s="116"/>
      <c r="M156" s="116"/>
      <c r="N156" s="115"/>
      <c r="O156" s="115"/>
      <c r="P156" s="115"/>
      <c r="Q156" s="115"/>
      <c r="R156" s="115"/>
      <c r="S156" s="115"/>
      <c r="T156" s="115"/>
      <c r="U156" s="115"/>
      <c r="V156" s="115"/>
    </row>
    <row r="157" spans="1:22" ht="15.75">
      <c r="A157" s="235"/>
      <c r="B157" s="235"/>
      <c r="C157" s="235"/>
      <c r="D157" s="235"/>
      <c r="E157" s="235"/>
      <c r="F157" s="235"/>
      <c r="G157" s="235"/>
      <c r="H157" s="235"/>
      <c r="I157" s="235"/>
      <c r="J157" s="113"/>
      <c r="K157" s="114"/>
      <c r="L157" s="116"/>
      <c r="M157" s="116"/>
      <c r="N157" s="115"/>
      <c r="O157" s="115"/>
      <c r="P157" s="115"/>
      <c r="Q157" s="115"/>
      <c r="R157" s="115"/>
      <c r="S157" s="115"/>
      <c r="T157" s="115"/>
      <c r="U157" s="115"/>
      <c r="V157" s="115"/>
    </row>
    <row r="158" spans="1:22" ht="36" customHeight="1" thickBot="1">
      <c r="A158" s="291" t="s">
        <v>670</v>
      </c>
      <c r="B158" s="291"/>
      <c r="C158" s="291"/>
      <c r="D158" s="291"/>
      <c r="E158" s="291"/>
      <c r="F158" s="291"/>
      <c r="G158" s="291"/>
      <c r="H158" s="291"/>
      <c r="I158" s="291"/>
      <c r="J158" s="291"/>
      <c r="K158" s="291"/>
      <c r="L158" s="291"/>
      <c r="M158" s="291"/>
      <c r="N158" s="291"/>
      <c r="O158" s="291"/>
      <c r="P158" s="291"/>
      <c r="Q158" s="291"/>
      <c r="R158" s="291"/>
      <c r="S158" s="291"/>
      <c r="T158" s="291"/>
      <c r="U158" s="291"/>
      <c r="V158" s="291"/>
    </row>
    <row r="159" spans="1:22" ht="12.75">
      <c r="A159" s="319" t="s">
        <v>174</v>
      </c>
      <c r="B159" s="321" t="s">
        <v>419</v>
      </c>
      <c r="C159" s="246" t="s">
        <v>52</v>
      </c>
      <c r="D159" s="246" t="s">
        <v>53</v>
      </c>
      <c r="E159" s="276" t="s">
        <v>420</v>
      </c>
      <c r="F159" s="277"/>
      <c r="G159" s="277"/>
      <c r="H159" s="277"/>
      <c r="I159" s="282" t="s">
        <v>354</v>
      </c>
      <c r="J159" s="282" t="s">
        <v>355</v>
      </c>
      <c r="K159" s="282" t="s">
        <v>356</v>
      </c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3"/>
    </row>
    <row r="160" spans="1:22" ht="12.75">
      <c r="A160" s="320"/>
      <c r="B160" s="322"/>
      <c r="C160" s="247"/>
      <c r="D160" s="247"/>
      <c r="E160" s="281" t="s">
        <v>357</v>
      </c>
      <c r="F160" s="281" t="s">
        <v>358</v>
      </c>
      <c r="G160" s="281" t="s">
        <v>359</v>
      </c>
      <c r="H160" s="281" t="s">
        <v>360</v>
      </c>
      <c r="I160" s="283"/>
      <c r="J160" s="283"/>
      <c r="K160" s="283"/>
      <c r="L160" s="278"/>
      <c r="M160" s="278"/>
      <c r="N160" s="278"/>
      <c r="O160" s="278"/>
      <c r="P160" s="278"/>
      <c r="Q160" s="278"/>
      <c r="R160" s="278"/>
      <c r="S160" s="278"/>
      <c r="T160" s="278"/>
      <c r="U160" s="278"/>
      <c r="V160" s="286"/>
    </row>
    <row r="161" spans="1:22" ht="12.75" customHeight="1">
      <c r="A161" s="320"/>
      <c r="B161" s="322"/>
      <c r="C161" s="247"/>
      <c r="D161" s="247"/>
      <c r="E161" s="281"/>
      <c r="F161" s="281"/>
      <c r="G161" s="281"/>
      <c r="H161" s="281"/>
      <c r="I161" s="283"/>
      <c r="J161" s="283"/>
      <c r="K161" s="283"/>
      <c r="L161" s="278" t="s">
        <v>204</v>
      </c>
      <c r="M161" s="278" t="s">
        <v>205</v>
      </c>
      <c r="N161" s="278" t="s">
        <v>361</v>
      </c>
      <c r="O161" s="278"/>
      <c r="P161" s="278"/>
      <c r="Q161" s="278" t="s">
        <v>200</v>
      </c>
      <c r="R161" s="278"/>
      <c r="S161" s="278"/>
      <c r="T161" s="278" t="s">
        <v>206</v>
      </c>
      <c r="U161" s="278"/>
      <c r="V161" s="286"/>
    </row>
    <row r="162" spans="1:22" ht="74.25" customHeight="1">
      <c r="A162" s="320"/>
      <c r="B162" s="322"/>
      <c r="C162" s="248"/>
      <c r="D162" s="248"/>
      <c r="E162" s="281"/>
      <c r="F162" s="281"/>
      <c r="G162" s="281"/>
      <c r="H162" s="281"/>
      <c r="I162" s="283"/>
      <c r="J162" s="283"/>
      <c r="K162" s="283"/>
      <c r="L162" s="278"/>
      <c r="M162" s="278"/>
      <c r="N162" s="11" t="s">
        <v>362</v>
      </c>
      <c r="O162" s="12" t="s">
        <v>363</v>
      </c>
      <c r="P162" s="12" t="s">
        <v>364</v>
      </c>
      <c r="Q162" s="12" t="s">
        <v>362</v>
      </c>
      <c r="R162" s="12" t="s">
        <v>363</v>
      </c>
      <c r="S162" s="12" t="s">
        <v>364</v>
      </c>
      <c r="T162" s="12" t="s">
        <v>362</v>
      </c>
      <c r="U162" s="12" t="s">
        <v>363</v>
      </c>
      <c r="V162" s="13" t="s">
        <v>364</v>
      </c>
    </row>
    <row r="163" spans="1:22" ht="33" customHeight="1">
      <c r="A163" s="9" t="s">
        <v>365</v>
      </c>
      <c r="B163" s="10">
        <v>2</v>
      </c>
      <c r="C163" s="10">
        <v>3</v>
      </c>
      <c r="D163" s="10">
        <v>4</v>
      </c>
      <c r="E163" s="14" t="s">
        <v>54</v>
      </c>
      <c r="F163" s="14" t="s">
        <v>31</v>
      </c>
      <c r="G163" s="14" t="s">
        <v>55</v>
      </c>
      <c r="H163" s="14" t="s">
        <v>32</v>
      </c>
      <c r="I163" s="14" t="s">
        <v>56</v>
      </c>
      <c r="J163" s="14" t="s">
        <v>2</v>
      </c>
      <c r="K163" s="14" t="s">
        <v>373</v>
      </c>
      <c r="L163" s="11">
        <v>12</v>
      </c>
      <c r="M163" s="11">
        <v>13</v>
      </c>
      <c r="N163" s="284">
        <v>14</v>
      </c>
      <c r="O163" s="284"/>
      <c r="P163" s="284"/>
      <c r="Q163" s="284">
        <v>15</v>
      </c>
      <c r="R163" s="284"/>
      <c r="S163" s="284"/>
      <c r="T163" s="284">
        <v>16</v>
      </c>
      <c r="U163" s="284"/>
      <c r="V163" s="285"/>
    </row>
    <row r="164" spans="1:22" ht="12.75" customHeight="1">
      <c r="A164" s="327" t="s">
        <v>366</v>
      </c>
      <c r="B164" s="328"/>
      <c r="C164" s="328"/>
      <c r="D164" s="328"/>
      <c r="E164" s="328"/>
      <c r="F164" s="328"/>
      <c r="G164" s="328"/>
      <c r="H164" s="328"/>
      <c r="I164" s="328"/>
      <c r="J164" s="328"/>
      <c r="K164" s="329"/>
      <c r="L164" s="55">
        <f aca="true" t="shared" si="37" ref="L164:V164">SUM(L165+L169+L187+L192+L176)</f>
        <v>94813.20000000001</v>
      </c>
      <c r="M164" s="55">
        <f t="shared" si="37"/>
        <v>94631.29999999999</v>
      </c>
      <c r="N164" s="55">
        <f t="shared" si="37"/>
        <v>90072.29999999999</v>
      </c>
      <c r="O164" s="55">
        <f t="shared" si="37"/>
        <v>90072.29999999999</v>
      </c>
      <c r="P164" s="55">
        <f t="shared" si="37"/>
        <v>0</v>
      </c>
      <c r="Q164" s="55">
        <f t="shared" si="37"/>
        <v>86993.7</v>
      </c>
      <c r="R164" s="55">
        <f t="shared" si="37"/>
        <v>86993.7</v>
      </c>
      <c r="S164" s="55">
        <f t="shared" si="37"/>
        <v>0</v>
      </c>
      <c r="T164" s="55">
        <f t="shared" si="37"/>
        <v>88656.09999999999</v>
      </c>
      <c r="U164" s="55">
        <f t="shared" si="37"/>
        <v>88656.09999999999</v>
      </c>
      <c r="V164" s="55">
        <f t="shared" si="37"/>
        <v>0</v>
      </c>
    </row>
    <row r="165" spans="1:22" s="146" customFormat="1" ht="12.75">
      <c r="A165" s="143" t="s">
        <v>367</v>
      </c>
      <c r="B165" s="307" t="s">
        <v>199</v>
      </c>
      <c r="C165" s="307"/>
      <c r="D165" s="307"/>
      <c r="E165" s="307"/>
      <c r="F165" s="307"/>
      <c r="G165" s="307"/>
      <c r="H165" s="307"/>
      <c r="I165" s="307"/>
      <c r="J165" s="147"/>
      <c r="K165" s="147"/>
      <c r="L165" s="148">
        <f>SUM(L166)</f>
        <v>521.1</v>
      </c>
      <c r="M165" s="148">
        <f aca="true" t="shared" si="38" ref="M165:U165">SUM(M166)</f>
        <v>521.1</v>
      </c>
      <c r="N165" s="148">
        <f t="shared" si="38"/>
        <v>5369.4</v>
      </c>
      <c r="O165" s="148">
        <f t="shared" si="38"/>
        <v>5369.4</v>
      </c>
      <c r="P165" s="148">
        <f t="shared" si="38"/>
        <v>0</v>
      </c>
      <c r="Q165" s="148">
        <f t="shared" si="38"/>
        <v>634.1</v>
      </c>
      <c r="R165" s="148">
        <f t="shared" si="38"/>
        <v>634.1</v>
      </c>
      <c r="S165" s="148"/>
      <c r="T165" s="148">
        <f t="shared" si="38"/>
        <v>650.7</v>
      </c>
      <c r="U165" s="148">
        <f t="shared" si="38"/>
        <v>650.7</v>
      </c>
      <c r="V165" s="148"/>
    </row>
    <row r="166" spans="1:22" ht="12.75">
      <c r="A166" s="87">
        <v>2</v>
      </c>
      <c r="B166" s="27" t="s">
        <v>376</v>
      </c>
      <c r="C166" s="27"/>
      <c r="D166" s="27"/>
      <c r="E166" s="45"/>
      <c r="F166" s="45"/>
      <c r="G166" s="45"/>
      <c r="H166" s="45"/>
      <c r="I166" s="35"/>
      <c r="J166" s="35"/>
      <c r="K166" s="35"/>
      <c r="L166" s="89">
        <f>SUM(L167+L168)</f>
        <v>521.1</v>
      </c>
      <c r="M166" s="89">
        <f aca="true" t="shared" si="39" ref="M166:V166">SUM(M167+M168)</f>
        <v>521.1</v>
      </c>
      <c r="N166" s="89">
        <f t="shared" si="39"/>
        <v>5369.4</v>
      </c>
      <c r="O166" s="89">
        <f t="shared" si="39"/>
        <v>5369.4</v>
      </c>
      <c r="P166" s="89">
        <f t="shared" si="39"/>
        <v>0</v>
      </c>
      <c r="Q166" s="89">
        <f t="shared" si="39"/>
        <v>634.1</v>
      </c>
      <c r="R166" s="89">
        <f t="shared" si="39"/>
        <v>634.1</v>
      </c>
      <c r="S166" s="89">
        <f t="shared" si="39"/>
        <v>0</v>
      </c>
      <c r="T166" s="89">
        <f t="shared" si="39"/>
        <v>650.7</v>
      </c>
      <c r="U166" s="89">
        <f t="shared" si="39"/>
        <v>650.7</v>
      </c>
      <c r="V166" s="89">
        <f t="shared" si="39"/>
        <v>0</v>
      </c>
    </row>
    <row r="167" spans="1:22" ht="281.25">
      <c r="A167" s="25" t="s">
        <v>187</v>
      </c>
      <c r="B167" s="25" t="s">
        <v>378</v>
      </c>
      <c r="C167" s="25"/>
      <c r="D167" s="25"/>
      <c r="E167" s="16" t="s">
        <v>375</v>
      </c>
      <c r="F167" s="16" t="s">
        <v>379</v>
      </c>
      <c r="G167" s="16" t="s">
        <v>297</v>
      </c>
      <c r="H167" s="16" t="s">
        <v>175</v>
      </c>
      <c r="I167" s="25" t="s">
        <v>429</v>
      </c>
      <c r="J167" s="20" t="s">
        <v>49</v>
      </c>
      <c r="K167" s="20" t="s">
        <v>50</v>
      </c>
      <c r="L167" s="94">
        <v>521.1</v>
      </c>
      <c r="M167" s="94">
        <v>521.1</v>
      </c>
      <c r="N167" s="94">
        <v>617.4</v>
      </c>
      <c r="O167" s="94">
        <v>617.4</v>
      </c>
      <c r="P167" s="94"/>
      <c r="Q167" s="94">
        <v>634.1</v>
      </c>
      <c r="R167" s="94">
        <v>634.1</v>
      </c>
      <c r="S167" s="94"/>
      <c r="T167" s="94">
        <v>650.7</v>
      </c>
      <c r="U167" s="94">
        <v>650.7</v>
      </c>
      <c r="V167" s="94"/>
    </row>
    <row r="168" spans="1:22" ht="101.25">
      <c r="A168" s="25">
        <v>41307</v>
      </c>
      <c r="B168" s="25" t="s">
        <v>676</v>
      </c>
      <c r="C168" s="25"/>
      <c r="D168" s="25"/>
      <c r="E168" s="16" t="s">
        <v>2</v>
      </c>
      <c r="F168" s="16" t="s">
        <v>379</v>
      </c>
      <c r="G168" s="16" t="s">
        <v>154</v>
      </c>
      <c r="H168" s="16" t="s">
        <v>433</v>
      </c>
      <c r="I168" s="25" t="s">
        <v>677</v>
      </c>
      <c r="J168" s="20" t="s">
        <v>678</v>
      </c>
      <c r="K168" s="20" t="s">
        <v>283</v>
      </c>
      <c r="L168" s="94"/>
      <c r="M168" s="94"/>
      <c r="N168" s="94">
        <v>4752</v>
      </c>
      <c r="O168" s="94">
        <v>4752</v>
      </c>
      <c r="P168" s="94"/>
      <c r="Q168" s="94"/>
      <c r="R168" s="94"/>
      <c r="S168" s="94"/>
      <c r="T168" s="94"/>
      <c r="U168" s="94"/>
      <c r="V168" s="94"/>
    </row>
    <row r="169" spans="1:22" s="146" customFormat="1" ht="12.75">
      <c r="A169" s="231" t="s">
        <v>286</v>
      </c>
      <c r="B169" s="307" t="s">
        <v>146</v>
      </c>
      <c r="C169" s="307"/>
      <c r="D169" s="307"/>
      <c r="E169" s="307"/>
      <c r="F169" s="307"/>
      <c r="G169" s="307"/>
      <c r="H169" s="307"/>
      <c r="I169" s="307"/>
      <c r="J169" s="147"/>
      <c r="K169" s="147"/>
      <c r="L169" s="148">
        <f>SUM(L170)</f>
        <v>20.1</v>
      </c>
      <c r="M169" s="148">
        <f aca="true" t="shared" si="40" ref="M169:V169">SUM(M170)</f>
        <v>20.1</v>
      </c>
      <c r="N169" s="148">
        <f t="shared" si="40"/>
        <v>0</v>
      </c>
      <c r="O169" s="148">
        <f t="shared" si="40"/>
        <v>0</v>
      </c>
      <c r="P169" s="148">
        <f t="shared" si="40"/>
        <v>0</v>
      </c>
      <c r="Q169" s="148">
        <f t="shared" si="40"/>
        <v>0</v>
      </c>
      <c r="R169" s="148">
        <f t="shared" si="40"/>
        <v>0</v>
      </c>
      <c r="S169" s="148">
        <f t="shared" si="40"/>
        <v>0</v>
      </c>
      <c r="T169" s="148">
        <f t="shared" si="40"/>
        <v>0</v>
      </c>
      <c r="U169" s="148">
        <f t="shared" si="40"/>
        <v>0</v>
      </c>
      <c r="V169" s="148">
        <f t="shared" si="40"/>
        <v>0</v>
      </c>
    </row>
    <row r="170" spans="1:22" ht="12.75">
      <c r="A170" s="27" t="s">
        <v>572</v>
      </c>
      <c r="B170" s="27" t="s">
        <v>376</v>
      </c>
      <c r="C170" s="27"/>
      <c r="D170" s="27"/>
      <c r="E170" s="45"/>
      <c r="F170" s="45"/>
      <c r="G170" s="45"/>
      <c r="H170" s="45"/>
      <c r="I170" s="35"/>
      <c r="J170" s="35"/>
      <c r="K170" s="35"/>
      <c r="L170" s="89">
        <f>SUM(L171)</f>
        <v>20.1</v>
      </c>
      <c r="M170" s="89">
        <f aca="true" t="shared" si="41" ref="M170:V170">SUM(M171)</f>
        <v>20.1</v>
      </c>
      <c r="N170" s="89">
        <f t="shared" si="41"/>
        <v>0</v>
      </c>
      <c r="O170" s="89">
        <f t="shared" si="41"/>
        <v>0</v>
      </c>
      <c r="P170" s="89">
        <f t="shared" si="41"/>
        <v>0</v>
      </c>
      <c r="Q170" s="89">
        <f t="shared" si="41"/>
        <v>0</v>
      </c>
      <c r="R170" s="89">
        <f t="shared" si="41"/>
        <v>0</v>
      </c>
      <c r="S170" s="89">
        <f t="shared" si="41"/>
        <v>0</v>
      </c>
      <c r="T170" s="89">
        <f t="shared" si="41"/>
        <v>0</v>
      </c>
      <c r="U170" s="89">
        <f t="shared" si="41"/>
        <v>0</v>
      </c>
      <c r="V170" s="89">
        <f t="shared" si="41"/>
        <v>0</v>
      </c>
    </row>
    <row r="171" spans="1:22" ht="147" thickBot="1">
      <c r="A171" s="25" t="s">
        <v>187</v>
      </c>
      <c r="B171" s="48" t="s">
        <v>333</v>
      </c>
      <c r="C171" s="25"/>
      <c r="D171" s="25"/>
      <c r="E171" s="16" t="s">
        <v>287</v>
      </c>
      <c r="F171" s="16" t="s">
        <v>374</v>
      </c>
      <c r="G171" s="16" t="s">
        <v>334</v>
      </c>
      <c r="H171" s="16" t="s">
        <v>367</v>
      </c>
      <c r="I171" s="20" t="s">
        <v>305</v>
      </c>
      <c r="J171" s="20" t="s">
        <v>306</v>
      </c>
      <c r="K171" s="20" t="s">
        <v>307</v>
      </c>
      <c r="L171" s="94">
        <v>20.1</v>
      </c>
      <c r="M171" s="94">
        <v>20.1</v>
      </c>
      <c r="N171" s="94"/>
      <c r="O171" s="94"/>
      <c r="P171" s="94"/>
      <c r="Q171" s="94"/>
      <c r="R171" s="94"/>
      <c r="S171" s="94"/>
      <c r="T171" s="94"/>
      <c r="U171" s="94"/>
      <c r="V171" s="94"/>
    </row>
    <row r="172" spans="1:22" ht="33.75" customHeight="1">
      <c r="A172" s="273" t="s">
        <v>174</v>
      </c>
      <c r="B172" s="246" t="s">
        <v>419</v>
      </c>
      <c r="C172" s="246" t="s">
        <v>52</v>
      </c>
      <c r="D172" s="246" t="s">
        <v>53</v>
      </c>
      <c r="E172" s="249" t="s">
        <v>420</v>
      </c>
      <c r="F172" s="250"/>
      <c r="G172" s="250"/>
      <c r="H172" s="251"/>
      <c r="I172" s="252" t="s">
        <v>354</v>
      </c>
      <c r="J172" s="252" t="s">
        <v>355</v>
      </c>
      <c r="K172" s="252" t="s">
        <v>356</v>
      </c>
      <c r="L172" s="255"/>
      <c r="M172" s="256"/>
      <c r="N172" s="256"/>
      <c r="O172" s="256"/>
      <c r="P172" s="256"/>
      <c r="Q172" s="256"/>
      <c r="R172" s="256"/>
      <c r="S172" s="256"/>
      <c r="T172" s="256"/>
      <c r="U172" s="256"/>
      <c r="V172" s="257"/>
    </row>
    <row r="173" spans="1:22" ht="27" customHeight="1">
      <c r="A173" s="274"/>
      <c r="B173" s="247"/>
      <c r="C173" s="247"/>
      <c r="D173" s="247"/>
      <c r="E173" s="261" t="s">
        <v>357</v>
      </c>
      <c r="F173" s="261" t="s">
        <v>358</v>
      </c>
      <c r="G173" s="261" t="s">
        <v>359</v>
      </c>
      <c r="H173" s="261" t="s">
        <v>360</v>
      </c>
      <c r="I173" s="253"/>
      <c r="J173" s="253"/>
      <c r="K173" s="253"/>
      <c r="L173" s="258"/>
      <c r="M173" s="259"/>
      <c r="N173" s="259"/>
      <c r="O173" s="259"/>
      <c r="P173" s="259"/>
      <c r="Q173" s="259"/>
      <c r="R173" s="259"/>
      <c r="S173" s="259"/>
      <c r="T173" s="259"/>
      <c r="U173" s="259"/>
      <c r="V173" s="260"/>
    </row>
    <row r="174" spans="1:22" ht="24.75" customHeight="1">
      <c r="A174" s="274"/>
      <c r="B174" s="247"/>
      <c r="C174" s="247"/>
      <c r="D174" s="247"/>
      <c r="E174" s="262"/>
      <c r="F174" s="262"/>
      <c r="G174" s="262"/>
      <c r="H174" s="262"/>
      <c r="I174" s="253"/>
      <c r="J174" s="253"/>
      <c r="K174" s="253"/>
      <c r="L174" s="264" t="s">
        <v>672</v>
      </c>
      <c r="M174" s="264" t="s">
        <v>673</v>
      </c>
      <c r="N174" s="241" t="s">
        <v>200</v>
      </c>
      <c r="O174" s="242"/>
      <c r="P174" s="266"/>
      <c r="Q174" s="241" t="s">
        <v>206</v>
      </c>
      <c r="R174" s="242"/>
      <c r="S174" s="266"/>
      <c r="T174" s="241" t="s">
        <v>674</v>
      </c>
      <c r="U174" s="242"/>
      <c r="V174" s="243"/>
    </row>
    <row r="175" spans="1:22" ht="69" customHeight="1">
      <c r="A175" s="275"/>
      <c r="B175" s="248"/>
      <c r="C175" s="248"/>
      <c r="D175" s="248"/>
      <c r="E175" s="263"/>
      <c r="F175" s="263"/>
      <c r="G175" s="263"/>
      <c r="H175" s="263"/>
      <c r="I175" s="254"/>
      <c r="J175" s="254"/>
      <c r="K175" s="254"/>
      <c r="L175" s="265"/>
      <c r="M175" s="265"/>
      <c r="N175" s="11" t="s">
        <v>362</v>
      </c>
      <c r="O175" s="12" t="s">
        <v>363</v>
      </c>
      <c r="P175" s="12" t="s">
        <v>364</v>
      </c>
      <c r="Q175" s="12" t="s">
        <v>362</v>
      </c>
      <c r="R175" s="12" t="s">
        <v>363</v>
      </c>
      <c r="S175" s="12" t="s">
        <v>364</v>
      </c>
      <c r="T175" s="12" t="s">
        <v>362</v>
      </c>
      <c r="U175" s="12" t="s">
        <v>363</v>
      </c>
      <c r="V175" s="13" t="s">
        <v>364</v>
      </c>
    </row>
    <row r="176" spans="1:22" s="146" customFormat="1" ht="21.75" customHeight="1">
      <c r="A176" s="231" t="s">
        <v>428</v>
      </c>
      <c r="B176" s="211" t="s">
        <v>281</v>
      </c>
      <c r="C176" s="211"/>
      <c r="D176" s="211"/>
      <c r="E176" s="211"/>
      <c r="F176" s="211"/>
      <c r="G176" s="211"/>
      <c r="H176" s="211"/>
      <c r="I176" s="211"/>
      <c r="J176" s="211"/>
      <c r="K176" s="193"/>
      <c r="L176" s="194">
        <f aca="true" t="shared" si="42" ref="L176:Q176">SUM(L177)+L241</f>
        <v>65943.6</v>
      </c>
      <c r="M176" s="194">
        <f t="shared" si="42"/>
        <v>65762.4</v>
      </c>
      <c r="N176" s="194">
        <f t="shared" si="42"/>
        <v>66530.4</v>
      </c>
      <c r="O176" s="194">
        <f t="shared" si="42"/>
        <v>66530.4</v>
      </c>
      <c r="P176" s="194">
        <f t="shared" si="42"/>
        <v>0</v>
      </c>
      <c r="Q176" s="194">
        <f t="shared" si="42"/>
        <v>67158.5</v>
      </c>
      <c r="R176" s="194">
        <f>SUM(R177+R241)</f>
        <v>67158.5</v>
      </c>
      <c r="S176" s="194">
        <f>SUM(S177+S241)</f>
        <v>0</v>
      </c>
      <c r="T176" s="194">
        <f>SUM(T177+T241)</f>
        <v>67782.59999999999</v>
      </c>
      <c r="U176" s="194">
        <f>SUM(U177+U241)</f>
        <v>67782.59999999999</v>
      </c>
      <c r="V176" s="194">
        <f>SUM(V177+V241)</f>
        <v>0</v>
      </c>
    </row>
    <row r="177" spans="1:22" ht="12.75">
      <c r="A177" s="27" t="s">
        <v>572</v>
      </c>
      <c r="B177" s="27" t="s">
        <v>376</v>
      </c>
      <c r="C177" s="27"/>
      <c r="D177" s="27"/>
      <c r="E177" s="45"/>
      <c r="F177" s="45"/>
      <c r="G177" s="45"/>
      <c r="H177" s="45"/>
      <c r="I177" s="35"/>
      <c r="J177" s="35"/>
      <c r="K177" s="35"/>
      <c r="L177" s="89">
        <f>SUM(L178:L185)</f>
        <v>65943.6</v>
      </c>
      <c r="M177" s="89">
        <f aca="true" t="shared" si="43" ref="M177:V177">SUM(M178:M185)</f>
        <v>65762.4</v>
      </c>
      <c r="N177" s="89">
        <f t="shared" si="43"/>
        <v>66530.4</v>
      </c>
      <c r="O177" s="89">
        <f t="shared" si="43"/>
        <v>66530.4</v>
      </c>
      <c r="P177" s="89">
        <f t="shared" si="43"/>
        <v>0</v>
      </c>
      <c r="Q177" s="89">
        <f t="shared" si="43"/>
        <v>67158.5</v>
      </c>
      <c r="R177" s="89">
        <f t="shared" si="43"/>
        <v>67158.5</v>
      </c>
      <c r="S177" s="89">
        <f t="shared" si="43"/>
        <v>0</v>
      </c>
      <c r="T177" s="89">
        <f t="shared" si="43"/>
        <v>67782.59999999999</v>
      </c>
      <c r="U177" s="89">
        <f t="shared" si="43"/>
        <v>67782.59999999999</v>
      </c>
      <c r="V177" s="89">
        <f t="shared" si="43"/>
        <v>0</v>
      </c>
    </row>
    <row r="178" spans="1:22" s="216" customFormat="1" ht="247.5">
      <c r="A178" s="63" t="s">
        <v>187</v>
      </c>
      <c r="B178" s="48" t="s">
        <v>282</v>
      </c>
      <c r="C178" s="20"/>
      <c r="D178" s="20"/>
      <c r="E178" s="218" t="s">
        <v>4</v>
      </c>
      <c r="F178" s="218" t="s">
        <v>374</v>
      </c>
      <c r="G178" s="218" t="s">
        <v>231</v>
      </c>
      <c r="H178" s="218" t="s">
        <v>122</v>
      </c>
      <c r="I178" s="38" t="s">
        <v>38</v>
      </c>
      <c r="J178" s="20" t="s">
        <v>0</v>
      </c>
      <c r="K178" s="20" t="s">
        <v>1</v>
      </c>
      <c r="L178" s="217">
        <v>154.2</v>
      </c>
      <c r="M178" s="217">
        <v>132.6</v>
      </c>
      <c r="N178" s="217">
        <v>154.2</v>
      </c>
      <c r="O178" s="217">
        <v>154.2</v>
      </c>
      <c r="P178" s="217"/>
      <c r="Q178" s="217">
        <v>159.5</v>
      </c>
      <c r="R178" s="217">
        <v>159.5</v>
      </c>
      <c r="S178" s="217"/>
      <c r="T178" s="217">
        <v>164.8</v>
      </c>
      <c r="U178" s="217">
        <v>164.8</v>
      </c>
      <c r="V178" s="217"/>
    </row>
    <row r="179" spans="1:22" s="216" customFormat="1" ht="247.5">
      <c r="A179" s="63"/>
      <c r="B179" s="48" t="s">
        <v>573</v>
      </c>
      <c r="C179" s="20"/>
      <c r="D179" s="20"/>
      <c r="E179" s="218" t="s">
        <v>4</v>
      </c>
      <c r="F179" s="218" t="s">
        <v>375</v>
      </c>
      <c r="G179" s="218" t="s">
        <v>231</v>
      </c>
      <c r="H179" s="218" t="s">
        <v>122</v>
      </c>
      <c r="I179" s="38" t="s">
        <v>38</v>
      </c>
      <c r="J179" s="20" t="s">
        <v>0</v>
      </c>
      <c r="K179" s="20" t="s">
        <v>1</v>
      </c>
      <c r="L179" s="217">
        <v>60760.1</v>
      </c>
      <c r="M179" s="217">
        <v>60666.2</v>
      </c>
      <c r="N179" s="217">
        <v>60804.1</v>
      </c>
      <c r="O179" s="217">
        <v>60804.1</v>
      </c>
      <c r="P179" s="217"/>
      <c r="Q179" s="217">
        <v>61076.4</v>
      </c>
      <c r="R179" s="217">
        <v>61076.4</v>
      </c>
      <c r="S179" s="217"/>
      <c r="T179" s="217">
        <v>61346.8</v>
      </c>
      <c r="U179" s="217">
        <v>61346.8</v>
      </c>
      <c r="V179" s="217"/>
    </row>
    <row r="180" spans="1:22" s="216" customFormat="1" ht="135">
      <c r="A180" s="63"/>
      <c r="B180" s="48" t="s">
        <v>232</v>
      </c>
      <c r="C180" s="20"/>
      <c r="D180" s="20"/>
      <c r="E180" s="218" t="s">
        <v>4</v>
      </c>
      <c r="F180" s="218" t="s">
        <v>375</v>
      </c>
      <c r="G180" s="218" t="s">
        <v>233</v>
      </c>
      <c r="H180" s="218" t="s">
        <v>122</v>
      </c>
      <c r="I180" s="26" t="s">
        <v>652</v>
      </c>
      <c r="J180" s="26" t="s">
        <v>653</v>
      </c>
      <c r="K180" s="26" t="s">
        <v>654</v>
      </c>
      <c r="L180" s="217">
        <v>2168.3</v>
      </c>
      <c r="M180" s="217">
        <v>2168.3</v>
      </c>
      <c r="N180" s="217">
        <v>3547.4</v>
      </c>
      <c r="O180" s="217">
        <v>3547.4</v>
      </c>
      <c r="P180" s="217"/>
      <c r="Q180" s="217">
        <v>3795.7</v>
      </c>
      <c r="R180" s="217">
        <v>3795.7</v>
      </c>
      <c r="S180" s="217"/>
      <c r="T180" s="217">
        <v>4042.4</v>
      </c>
      <c r="U180" s="217">
        <v>4042.4</v>
      </c>
      <c r="V180" s="217"/>
    </row>
    <row r="181" spans="1:22" s="216" customFormat="1" ht="261" customHeight="1">
      <c r="A181" s="63"/>
      <c r="B181" s="48" t="s">
        <v>203</v>
      </c>
      <c r="C181" s="20"/>
      <c r="D181" s="20"/>
      <c r="E181" s="218" t="s">
        <v>4</v>
      </c>
      <c r="F181" s="218" t="s">
        <v>375</v>
      </c>
      <c r="G181" s="218" t="s">
        <v>600</v>
      </c>
      <c r="H181" s="218" t="s">
        <v>367</v>
      </c>
      <c r="I181" s="26" t="s">
        <v>655</v>
      </c>
      <c r="J181" s="26" t="s">
        <v>656</v>
      </c>
      <c r="K181" s="26" t="s">
        <v>444</v>
      </c>
      <c r="L181" s="217">
        <v>1062</v>
      </c>
      <c r="M181" s="217">
        <v>1008.1</v>
      </c>
      <c r="N181" s="217"/>
      <c r="O181" s="217"/>
      <c r="P181" s="217"/>
      <c r="Q181" s="217"/>
      <c r="R181" s="217"/>
      <c r="S181" s="217"/>
      <c r="T181" s="217"/>
      <c r="U181" s="217"/>
      <c r="V181" s="217"/>
    </row>
    <row r="182" spans="1:22" s="216" customFormat="1" ht="202.5">
      <c r="A182" s="63"/>
      <c r="B182" s="48" t="s">
        <v>144</v>
      </c>
      <c r="C182" s="20"/>
      <c r="D182" s="20"/>
      <c r="E182" s="218" t="s">
        <v>588</v>
      </c>
      <c r="F182" s="218" t="s">
        <v>589</v>
      </c>
      <c r="G182" s="218" t="s">
        <v>590</v>
      </c>
      <c r="H182" s="218" t="s">
        <v>587</v>
      </c>
      <c r="I182" s="20" t="s">
        <v>613</v>
      </c>
      <c r="J182" s="20" t="s">
        <v>614</v>
      </c>
      <c r="K182" s="20" t="s">
        <v>615</v>
      </c>
      <c r="L182" s="217">
        <v>224.3</v>
      </c>
      <c r="M182" s="217">
        <v>224.3</v>
      </c>
      <c r="N182" s="217">
        <v>250</v>
      </c>
      <c r="O182" s="217">
        <v>250</v>
      </c>
      <c r="P182" s="217"/>
      <c r="Q182" s="217">
        <v>266.7</v>
      </c>
      <c r="R182" s="217">
        <v>266.7</v>
      </c>
      <c r="S182" s="217"/>
      <c r="T182" s="217">
        <v>283.2</v>
      </c>
      <c r="U182" s="217">
        <v>283.2</v>
      </c>
      <c r="V182" s="217"/>
    </row>
    <row r="183" spans="1:22" s="216" customFormat="1" ht="114.75">
      <c r="A183" s="63"/>
      <c r="B183" s="48" t="s">
        <v>86</v>
      </c>
      <c r="C183" s="20"/>
      <c r="D183" s="20"/>
      <c r="E183" s="218" t="s">
        <v>575</v>
      </c>
      <c r="F183" s="218" t="s">
        <v>576</v>
      </c>
      <c r="G183" s="218" t="s">
        <v>577</v>
      </c>
      <c r="H183" s="218" t="s">
        <v>582</v>
      </c>
      <c r="I183" s="26" t="s">
        <v>657</v>
      </c>
      <c r="J183" s="26" t="s">
        <v>238</v>
      </c>
      <c r="K183" s="26" t="s">
        <v>283</v>
      </c>
      <c r="L183" s="217">
        <v>378.4</v>
      </c>
      <c r="M183" s="217">
        <v>377.1</v>
      </c>
      <c r="N183" s="217">
        <v>359.9</v>
      </c>
      <c r="O183" s="217">
        <v>359.9</v>
      </c>
      <c r="P183" s="217"/>
      <c r="Q183" s="217">
        <v>366.7</v>
      </c>
      <c r="R183" s="217">
        <v>366.7</v>
      </c>
      <c r="S183" s="217"/>
      <c r="T183" s="217">
        <v>373.5</v>
      </c>
      <c r="U183" s="217">
        <v>373.5</v>
      </c>
      <c r="V183" s="217"/>
    </row>
    <row r="184" spans="1:22" s="216" customFormat="1" ht="114.75">
      <c r="A184" s="63"/>
      <c r="B184" s="48" t="s">
        <v>574</v>
      </c>
      <c r="C184" s="20"/>
      <c r="D184" s="20"/>
      <c r="E184" s="218" t="s">
        <v>578</v>
      </c>
      <c r="F184" s="218" t="s">
        <v>579</v>
      </c>
      <c r="G184" s="218" t="s">
        <v>580</v>
      </c>
      <c r="H184" s="218" t="s">
        <v>581</v>
      </c>
      <c r="I184" s="26" t="s">
        <v>658</v>
      </c>
      <c r="J184" s="26" t="s">
        <v>336</v>
      </c>
      <c r="K184" s="26" t="s">
        <v>283</v>
      </c>
      <c r="L184" s="217">
        <v>329.4</v>
      </c>
      <c r="M184" s="217">
        <v>327.6</v>
      </c>
      <c r="N184" s="217">
        <v>325.6</v>
      </c>
      <c r="O184" s="217">
        <v>325.6</v>
      </c>
      <c r="P184" s="217"/>
      <c r="Q184" s="217">
        <v>328.1</v>
      </c>
      <c r="R184" s="217">
        <v>328.1</v>
      </c>
      <c r="S184" s="217"/>
      <c r="T184" s="217">
        <v>330.7</v>
      </c>
      <c r="U184" s="217">
        <v>330.7</v>
      </c>
      <c r="V184" s="217"/>
    </row>
    <row r="185" spans="1:22" s="216" customFormat="1" ht="267.75" customHeight="1">
      <c r="A185" s="63"/>
      <c r="B185" s="48" t="s">
        <v>145</v>
      </c>
      <c r="C185" s="20"/>
      <c r="D185" s="20"/>
      <c r="E185" s="218" t="s">
        <v>583</v>
      </c>
      <c r="F185" s="218" t="s">
        <v>584</v>
      </c>
      <c r="G185" s="218" t="s">
        <v>585</v>
      </c>
      <c r="H185" s="218" t="s">
        <v>586</v>
      </c>
      <c r="I185" s="26" t="s">
        <v>659</v>
      </c>
      <c r="J185" s="26" t="s">
        <v>238</v>
      </c>
      <c r="K185" s="26" t="s">
        <v>283</v>
      </c>
      <c r="L185" s="217">
        <v>866.9</v>
      </c>
      <c r="M185" s="217">
        <v>858.2</v>
      </c>
      <c r="N185" s="217">
        <v>1089.2</v>
      </c>
      <c r="O185" s="217">
        <v>1089.2</v>
      </c>
      <c r="P185" s="217"/>
      <c r="Q185" s="217">
        <v>1165.4</v>
      </c>
      <c r="R185" s="217">
        <v>1165.4</v>
      </c>
      <c r="S185" s="217"/>
      <c r="T185" s="217">
        <v>1241.2</v>
      </c>
      <c r="U185" s="217">
        <v>1241.2</v>
      </c>
      <c r="V185" s="217"/>
    </row>
    <row r="186" spans="1:22" ht="45" customHeight="1">
      <c r="A186" s="244" t="s">
        <v>675</v>
      </c>
      <c r="B186" s="245"/>
      <c r="C186" s="245"/>
      <c r="D186" s="245"/>
      <c r="E186" s="245"/>
      <c r="F186" s="245"/>
      <c r="G186" s="245"/>
      <c r="H186" s="245"/>
      <c r="I186" s="245"/>
      <c r="J186" s="245"/>
      <c r="K186" s="245"/>
      <c r="L186" s="245"/>
      <c r="M186" s="245"/>
      <c r="N186" s="245"/>
      <c r="O186" s="245"/>
      <c r="P186" s="245"/>
      <c r="Q186" s="245"/>
      <c r="R186" s="245"/>
      <c r="S186" s="245"/>
      <c r="T186" s="245"/>
      <c r="U186" s="245"/>
      <c r="V186" s="245"/>
    </row>
    <row r="187" spans="1:22" s="146" customFormat="1" ht="24" customHeight="1">
      <c r="A187" s="231" t="s">
        <v>201</v>
      </c>
      <c r="B187" s="210" t="s">
        <v>252</v>
      </c>
      <c r="C187" s="210"/>
      <c r="D187" s="210"/>
      <c r="E187" s="210"/>
      <c r="F187" s="210"/>
      <c r="G187" s="210"/>
      <c r="H187" s="210"/>
      <c r="I187" s="210"/>
      <c r="J187" s="147"/>
      <c r="K187" s="147"/>
      <c r="L187" s="148">
        <f aca="true" t="shared" si="44" ref="L187:V187">SUM(L188)</f>
        <v>404.79999999999995</v>
      </c>
      <c r="M187" s="148">
        <f t="shared" si="44"/>
        <v>404.79999999999995</v>
      </c>
      <c r="N187" s="148">
        <f t="shared" si="44"/>
        <v>333.20000000000005</v>
      </c>
      <c r="O187" s="148">
        <f t="shared" si="44"/>
        <v>333.20000000000005</v>
      </c>
      <c r="P187" s="148">
        <f t="shared" si="44"/>
        <v>0</v>
      </c>
      <c r="Q187" s="148">
        <f t="shared" si="44"/>
        <v>336.40000000000003</v>
      </c>
      <c r="R187" s="148">
        <f t="shared" si="44"/>
        <v>336.40000000000003</v>
      </c>
      <c r="S187" s="148">
        <f t="shared" si="44"/>
        <v>0</v>
      </c>
      <c r="T187" s="148">
        <f t="shared" si="44"/>
        <v>339.59999999999997</v>
      </c>
      <c r="U187" s="148">
        <f t="shared" si="44"/>
        <v>339.59999999999997</v>
      </c>
      <c r="V187" s="148">
        <f t="shared" si="44"/>
        <v>0</v>
      </c>
    </row>
    <row r="188" spans="1:22" ht="12.75">
      <c r="A188" s="27" t="s">
        <v>572</v>
      </c>
      <c r="B188" s="27" t="s">
        <v>376</v>
      </c>
      <c r="C188" s="27"/>
      <c r="D188" s="27"/>
      <c r="E188" s="45"/>
      <c r="F188" s="45"/>
      <c r="G188" s="45"/>
      <c r="H188" s="45"/>
      <c r="I188" s="35"/>
      <c r="J188" s="35"/>
      <c r="K188" s="35"/>
      <c r="L188" s="89">
        <f>SUM(L189)+L190+L191</f>
        <v>404.79999999999995</v>
      </c>
      <c r="M188" s="89">
        <f aca="true" t="shared" si="45" ref="M188:V188">SUM(M189)+M190+M191</f>
        <v>404.79999999999995</v>
      </c>
      <c r="N188" s="89">
        <f t="shared" si="45"/>
        <v>333.20000000000005</v>
      </c>
      <c r="O188" s="89">
        <f t="shared" si="45"/>
        <v>333.20000000000005</v>
      </c>
      <c r="P188" s="89">
        <f t="shared" si="45"/>
        <v>0</v>
      </c>
      <c r="Q188" s="89">
        <f t="shared" si="45"/>
        <v>336.40000000000003</v>
      </c>
      <c r="R188" s="89">
        <f t="shared" si="45"/>
        <v>336.40000000000003</v>
      </c>
      <c r="S188" s="89">
        <f t="shared" si="45"/>
        <v>0</v>
      </c>
      <c r="T188" s="89">
        <f t="shared" si="45"/>
        <v>339.59999999999997</v>
      </c>
      <c r="U188" s="89">
        <f t="shared" si="45"/>
        <v>339.59999999999997</v>
      </c>
      <c r="V188" s="89">
        <f t="shared" si="45"/>
        <v>0</v>
      </c>
    </row>
    <row r="189" spans="1:22" ht="90">
      <c r="A189" s="25" t="s">
        <v>187</v>
      </c>
      <c r="B189" s="48" t="s">
        <v>253</v>
      </c>
      <c r="C189" s="25"/>
      <c r="D189" s="25"/>
      <c r="E189" s="54" t="s">
        <v>374</v>
      </c>
      <c r="F189" s="54" t="s">
        <v>5</v>
      </c>
      <c r="G189" s="56" t="s">
        <v>95</v>
      </c>
      <c r="H189" s="56" t="s">
        <v>125</v>
      </c>
      <c r="I189" s="61" t="s">
        <v>167</v>
      </c>
      <c r="J189" s="61" t="s">
        <v>168</v>
      </c>
      <c r="K189" s="61" t="s">
        <v>283</v>
      </c>
      <c r="L189" s="94">
        <v>1.4</v>
      </c>
      <c r="M189" s="94">
        <v>1.4</v>
      </c>
      <c r="N189" s="94">
        <v>7.6</v>
      </c>
      <c r="O189" s="94">
        <v>7.6</v>
      </c>
      <c r="P189" s="94"/>
      <c r="Q189" s="94">
        <v>8.1</v>
      </c>
      <c r="R189" s="94">
        <v>8.1</v>
      </c>
      <c r="S189" s="94"/>
      <c r="T189" s="94">
        <v>8.7</v>
      </c>
      <c r="U189" s="94">
        <v>8.7</v>
      </c>
      <c r="V189" s="94"/>
    </row>
    <row r="190" spans="1:22" ht="89.25">
      <c r="A190" s="25" t="s">
        <v>431</v>
      </c>
      <c r="B190" s="48" t="s">
        <v>435</v>
      </c>
      <c r="C190" s="25"/>
      <c r="D190" s="25"/>
      <c r="E190" s="54" t="s">
        <v>374</v>
      </c>
      <c r="F190" s="54" t="s">
        <v>141</v>
      </c>
      <c r="G190" s="56" t="s">
        <v>94</v>
      </c>
      <c r="H190" s="56" t="s">
        <v>436</v>
      </c>
      <c r="I190" s="61" t="s">
        <v>660</v>
      </c>
      <c r="J190" s="61" t="s">
        <v>661</v>
      </c>
      <c r="K190" s="61" t="s">
        <v>283</v>
      </c>
      <c r="L190" s="94">
        <v>329.4</v>
      </c>
      <c r="M190" s="94">
        <v>329.4</v>
      </c>
      <c r="N190" s="94">
        <v>325.6</v>
      </c>
      <c r="O190" s="94">
        <v>325.6</v>
      </c>
      <c r="P190" s="94"/>
      <c r="Q190" s="94">
        <v>328.3</v>
      </c>
      <c r="R190" s="94">
        <v>328.3</v>
      </c>
      <c r="S190" s="94"/>
      <c r="T190" s="94">
        <v>330.9</v>
      </c>
      <c r="U190" s="94">
        <v>330.9</v>
      </c>
      <c r="V190" s="94"/>
    </row>
    <row r="191" spans="1:22" ht="165.75">
      <c r="A191" s="25" t="s">
        <v>139</v>
      </c>
      <c r="B191" s="232" t="s">
        <v>663</v>
      </c>
      <c r="C191" s="25"/>
      <c r="D191" s="25"/>
      <c r="E191" s="54" t="s">
        <v>2</v>
      </c>
      <c r="F191" s="54" t="s">
        <v>141</v>
      </c>
      <c r="G191" s="56" t="s">
        <v>665</v>
      </c>
      <c r="H191" s="56" t="s">
        <v>311</v>
      </c>
      <c r="I191" s="61" t="s">
        <v>662</v>
      </c>
      <c r="J191" s="61" t="s">
        <v>664</v>
      </c>
      <c r="K191" s="61" t="s">
        <v>283</v>
      </c>
      <c r="L191" s="94">
        <v>74</v>
      </c>
      <c r="M191" s="94">
        <v>74</v>
      </c>
      <c r="N191" s="94"/>
      <c r="O191" s="94"/>
      <c r="P191" s="94"/>
      <c r="Q191" s="94"/>
      <c r="R191" s="94"/>
      <c r="S191" s="94"/>
      <c r="T191" s="94"/>
      <c r="U191" s="94"/>
      <c r="V191" s="94"/>
    </row>
    <row r="192" spans="1:22" s="117" customFormat="1" ht="12.75" customHeight="1">
      <c r="A192" s="233" t="s">
        <v>193</v>
      </c>
      <c r="B192" s="267" t="s">
        <v>41</v>
      </c>
      <c r="C192" s="268"/>
      <c r="D192" s="268"/>
      <c r="E192" s="268"/>
      <c r="F192" s="268"/>
      <c r="G192" s="268"/>
      <c r="H192" s="268"/>
      <c r="I192" s="268"/>
      <c r="J192" s="269"/>
      <c r="K192" s="225"/>
      <c r="L192" s="226">
        <f aca="true" t="shared" si="46" ref="L192:V192">SUM(L193:L205)</f>
        <v>27923.6</v>
      </c>
      <c r="M192" s="226">
        <f t="shared" si="46"/>
        <v>27922.9</v>
      </c>
      <c r="N192" s="226">
        <f t="shared" si="46"/>
        <v>17839.3</v>
      </c>
      <c r="O192" s="226">
        <f t="shared" si="46"/>
        <v>17839.3</v>
      </c>
      <c r="P192" s="226">
        <f t="shared" si="46"/>
        <v>0</v>
      </c>
      <c r="Q192" s="226">
        <f t="shared" si="46"/>
        <v>18864.7</v>
      </c>
      <c r="R192" s="226">
        <f t="shared" si="46"/>
        <v>18864.7</v>
      </c>
      <c r="S192" s="226">
        <f t="shared" si="46"/>
        <v>0</v>
      </c>
      <c r="T192" s="226">
        <f t="shared" si="46"/>
        <v>19883.2</v>
      </c>
      <c r="U192" s="226">
        <f t="shared" si="46"/>
        <v>19883.2</v>
      </c>
      <c r="V192" s="226">
        <f t="shared" si="46"/>
        <v>0</v>
      </c>
    </row>
    <row r="193" spans="1:22" s="117" customFormat="1" ht="326.25">
      <c r="A193" s="38" t="s">
        <v>187</v>
      </c>
      <c r="B193" s="48" t="s">
        <v>625</v>
      </c>
      <c r="C193" s="220"/>
      <c r="D193" s="220"/>
      <c r="E193" s="19" t="s">
        <v>626</v>
      </c>
      <c r="F193" s="19" t="s">
        <v>627</v>
      </c>
      <c r="G193" s="18" t="s">
        <v>628</v>
      </c>
      <c r="H193" s="18" t="s">
        <v>629</v>
      </c>
      <c r="I193" s="20" t="s">
        <v>465</v>
      </c>
      <c r="J193" s="20" t="s">
        <v>463</v>
      </c>
      <c r="K193" s="20" t="s">
        <v>464</v>
      </c>
      <c r="L193" s="91">
        <v>4264.3</v>
      </c>
      <c r="M193" s="91">
        <v>4263.7</v>
      </c>
      <c r="N193" s="91">
        <v>3676.2</v>
      </c>
      <c r="O193" s="91">
        <v>3676.2</v>
      </c>
      <c r="P193" s="98"/>
      <c r="Q193" s="91">
        <v>3710.1</v>
      </c>
      <c r="R193" s="91">
        <v>3710.1</v>
      </c>
      <c r="S193" s="91"/>
      <c r="T193" s="91">
        <v>3743.7</v>
      </c>
      <c r="U193" s="91">
        <v>3743.7</v>
      </c>
      <c r="V193" s="98"/>
    </row>
    <row r="194" spans="1:22" ht="191.25">
      <c r="A194" s="38" t="s">
        <v>431</v>
      </c>
      <c r="B194" s="48" t="s">
        <v>630</v>
      </c>
      <c r="C194" s="48"/>
      <c r="D194" s="48"/>
      <c r="E194" s="19" t="s">
        <v>141</v>
      </c>
      <c r="F194" s="19" t="s">
        <v>5</v>
      </c>
      <c r="G194" s="56" t="s">
        <v>624</v>
      </c>
      <c r="H194" s="56" t="s">
        <v>195</v>
      </c>
      <c r="I194" s="68" t="s">
        <v>164</v>
      </c>
      <c r="J194" s="69" t="s">
        <v>165</v>
      </c>
      <c r="K194" s="69" t="s">
        <v>166</v>
      </c>
      <c r="L194" s="38">
        <v>360.2</v>
      </c>
      <c r="M194" s="38">
        <v>360.2</v>
      </c>
      <c r="N194" s="38"/>
      <c r="O194" s="38"/>
      <c r="P194" s="38"/>
      <c r="Q194" s="38"/>
      <c r="R194" s="38"/>
      <c r="S194" s="38"/>
      <c r="T194" s="38"/>
      <c r="U194" s="38"/>
      <c r="V194" s="38"/>
    </row>
    <row r="195" spans="1:22" ht="204">
      <c r="A195" s="38" t="s">
        <v>139</v>
      </c>
      <c r="B195" s="234" t="s">
        <v>631</v>
      </c>
      <c r="C195" s="234"/>
      <c r="D195" s="234"/>
      <c r="E195" s="19" t="s">
        <v>141</v>
      </c>
      <c r="F195" s="19" t="s">
        <v>227</v>
      </c>
      <c r="G195" s="56" t="s">
        <v>632</v>
      </c>
      <c r="H195" s="56" t="s">
        <v>293</v>
      </c>
      <c r="I195" s="68" t="s">
        <v>164</v>
      </c>
      <c r="J195" s="69" t="s">
        <v>165</v>
      </c>
      <c r="K195" s="69" t="s">
        <v>166</v>
      </c>
      <c r="L195" s="38">
        <v>2850</v>
      </c>
      <c r="M195" s="38">
        <v>2850</v>
      </c>
      <c r="N195" s="38"/>
      <c r="O195" s="38"/>
      <c r="P195" s="38"/>
      <c r="Q195" s="38"/>
      <c r="R195" s="38"/>
      <c r="S195" s="38"/>
      <c r="T195" s="38"/>
      <c r="U195" s="38"/>
      <c r="V195" s="38"/>
    </row>
    <row r="196" spans="1:22" ht="191.25">
      <c r="A196" s="38" t="s">
        <v>156</v>
      </c>
      <c r="B196" s="48" t="s">
        <v>288</v>
      </c>
      <c r="C196" s="48"/>
      <c r="D196" s="48"/>
      <c r="E196" s="19" t="s">
        <v>141</v>
      </c>
      <c r="F196" s="19" t="s">
        <v>5</v>
      </c>
      <c r="G196" s="56" t="s">
        <v>633</v>
      </c>
      <c r="H196" s="56" t="s">
        <v>293</v>
      </c>
      <c r="I196" s="68" t="s">
        <v>164</v>
      </c>
      <c r="J196" s="69" t="s">
        <v>165</v>
      </c>
      <c r="K196" s="69" t="s">
        <v>166</v>
      </c>
      <c r="L196" s="38">
        <v>722.5</v>
      </c>
      <c r="M196" s="38">
        <v>722.5</v>
      </c>
      <c r="N196" s="38"/>
      <c r="O196" s="38"/>
      <c r="P196" s="38"/>
      <c r="Q196" s="38"/>
      <c r="R196" s="38"/>
      <c r="S196" s="38"/>
      <c r="T196" s="38"/>
      <c r="U196" s="38"/>
      <c r="V196" s="38"/>
    </row>
    <row r="197" spans="1:22" ht="191.25">
      <c r="A197" s="38" t="s">
        <v>42</v>
      </c>
      <c r="B197" s="48" t="s">
        <v>289</v>
      </c>
      <c r="C197" s="48"/>
      <c r="D197" s="48"/>
      <c r="E197" s="19" t="s">
        <v>141</v>
      </c>
      <c r="F197" s="19" t="s">
        <v>5</v>
      </c>
      <c r="G197" s="56" t="s">
        <v>634</v>
      </c>
      <c r="H197" s="56" t="s">
        <v>293</v>
      </c>
      <c r="I197" s="68" t="s">
        <v>164</v>
      </c>
      <c r="J197" s="69" t="s">
        <v>165</v>
      </c>
      <c r="K197" s="69" t="s">
        <v>166</v>
      </c>
      <c r="L197" s="38">
        <v>697</v>
      </c>
      <c r="M197" s="38">
        <v>697</v>
      </c>
      <c r="N197" s="38"/>
      <c r="O197" s="38"/>
      <c r="P197" s="38"/>
      <c r="Q197" s="38"/>
      <c r="R197" s="38"/>
      <c r="S197" s="38"/>
      <c r="T197" s="38"/>
      <c r="U197" s="38"/>
      <c r="V197" s="38"/>
    </row>
    <row r="198" spans="1:22" ht="191.25">
      <c r="A198" s="38"/>
      <c r="B198" s="48" t="s">
        <v>637</v>
      </c>
      <c r="C198" s="48"/>
      <c r="D198" s="48"/>
      <c r="E198" s="19" t="s">
        <v>141</v>
      </c>
      <c r="F198" s="19" t="s">
        <v>5</v>
      </c>
      <c r="G198" s="56" t="s">
        <v>88</v>
      </c>
      <c r="H198" s="56" t="s">
        <v>269</v>
      </c>
      <c r="I198" s="68" t="s">
        <v>164</v>
      </c>
      <c r="J198" s="69" t="s">
        <v>165</v>
      </c>
      <c r="K198" s="69" t="s">
        <v>166</v>
      </c>
      <c r="L198" s="38"/>
      <c r="M198" s="38"/>
      <c r="N198" s="38">
        <v>2051.1</v>
      </c>
      <c r="O198" s="38">
        <v>2051.1</v>
      </c>
      <c r="P198" s="38"/>
      <c r="Q198" s="38">
        <v>2194.7</v>
      </c>
      <c r="R198" s="38">
        <v>2194.7</v>
      </c>
      <c r="S198" s="38"/>
      <c r="T198" s="38">
        <v>2337.3</v>
      </c>
      <c r="U198" s="38">
        <v>2337.3</v>
      </c>
      <c r="V198" s="38"/>
    </row>
    <row r="199" spans="1:22" ht="191.25">
      <c r="A199" s="38" t="s">
        <v>43</v>
      </c>
      <c r="B199" s="48" t="s">
        <v>249</v>
      </c>
      <c r="C199" s="48"/>
      <c r="D199" s="48"/>
      <c r="E199" s="19" t="s">
        <v>141</v>
      </c>
      <c r="F199" s="19" t="s">
        <v>5</v>
      </c>
      <c r="G199" s="56" t="s">
        <v>635</v>
      </c>
      <c r="H199" s="56" t="s">
        <v>293</v>
      </c>
      <c r="I199" s="68" t="s">
        <v>164</v>
      </c>
      <c r="J199" s="69" t="s">
        <v>165</v>
      </c>
      <c r="K199" s="69" t="s">
        <v>166</v>
      </c>
      <c r="L199" s="38">
        <v>18889.6</v>
      </c>
      <c r="M199" s="38">
        <v>18889.6</v>
      </c>
      <c r="N199" s="38"/>
      <c r="O199" s="20"/>
      <c r="P199" s="38"/>
      <c r="Q199" s="38"/>
      <c r="R199" s="38"/>
      <c r="S199" s="38"/>
      <c r="T199" s="38"/>
      <c r="U199" s="38"/>
      <c r="V199" s="38"/>
    </row>
    <row r="200" spans="1:22" ht="191.25">
      <c r="A200" s="38" t="s">
        <v>44</v>
      </c>
      <c r="B200" s="48" t="s">
        <v>250</v>
      </c>
      <c r="C200" s="48"/>
      <c r="D200" s="48"/>
      <c r="E200" s="19" t="s">
        <v>141</v>
      </c>
      <c r="F200" s="19" t="s">
        <v>5</v>
      </c>
      <c r="G200" s="56" t="s">
        <v>636</v>
      </c>
      <c r="H200" s="56" t="s">
        <v>293</v>
      </c>
      <c r="I200" s="68" t="s">
        <v>164</v>
      </c>
      <c r="J200" s="69" t="s">
        <v>165</v>
      </c>
      <c r="K200" s="69" t="s">
        <v>166</v>
      </c>
      <c r="L200" s="224">
        <v>140</v>
      </c>
      <c r="M200" s="224">
        <v>139.9</v>
      </c>
      <c r="N200" s="224"/>
      <c r="O200" s="224"/>
      <c r="P200" s="105"/>
      <c r="Q200" s="105"/>
      <c r="R200" s="105"/>
      <c r="S200" s="105"/>
      <c r="T200" s="105"/>
      <c r="U200" s="105"/>
      <c r="V200" s="105"/>
    </row>
    <row r="201" spans="1:22" ht="191.25">
      <c r="A201" s="168"/>
      <c r="B201" s="48" t="s">
        <v>638</v>
      </c>
      <c r="C201" s="168"/>
      <c r="D201" s="168"/>
      <c r="E201" s="19" t="s">
        <v>141</v>
      </c>
      <c r="F201" s="19" t="s">
        <v>5</v>
      </c>
      <c r="G201" s="56" t="s">
        <v>91</v>
      </c>
      <c r="H201" s="56" t="s">
        <v>269</v>
      </c>
      <c r="I201" s="68" t="s">
        <v>164</v>
      </c>
      <c r="J201" s="69" t="s">
        <v>165</v>
      </c>
      <c r="K201" s="69" t="s">
        <v>666</v>
      </c>
      <c r="L201" s="224"/>
      <c r="M201" s="224"/>
      <c r="N201" s="224">
        <v>702.9</v>
      </c>
      <c r="O201" s="224">
        <v>702.9</v>
      </c>
      <c r="P201" s="105"/>
      <c r="Q201" s="105">
        <v>752.1</v>
      </c>
      <c r="R201" s="105">
        <v>752.1</v>
      </c>
      <c r="S201" s="105"/>
      <c r="T201" s="105">
        <v>801</v>
      </c>
      <c r="U201" s="105">
        <v>801</v>
      </c>
      <c r="V201" s="105"/>
    </row>
    <row r="202" spans="1:22" ht="112.5">
      <c r="A202" s="168"/>
      <c r="B202" s="48" t="s">
        <v>639</v>
      </c>
      <c r="C202" s="168"/>
      <c r="D202" s="168"/>
      <c r="E202" s="19" t="s">
        <v>141</v>
      </c>
      <c r="F202" s="19" t="s">
        <v>5</v>
      </c>
      <c r="G202" s="56" t="s">
        <v>92</v>
      </c>
      <c r="H202" s="56" t="s">
        <v>269</v>
      </c>
      <c r="I202" s="68" t="s">
        <v>67</v>
      </c>
      <c r="J202" s="69" t="s">
        <v>667</v>
      </c>
      <c r="K202" s="69" t="s">
        <v>668</v>
      </c>
      <c r="L202" s="224"/>
      <c r="M202" s="224"/>
      <c r="N202" s="224">
        <v>427.2</v>
      </c>
      <c r="O202" s="224">
        <v>427.2</v>
      </c>
      <c r="P202" s="105"/>
      <c r="Q202" s="105">
        <v>457.1</v>
      </c>
      <c r="R202" s="105">
        <v>457.1</v>
      </c>
      <c r="S202" s="105"/>
      <c r="T202" s="105">
        <v>486.8</v>
      </c>
      <c r="U202" s="105">
        <v>486.8</v>
      </c>
      <c r="V202" s="105"/>
    </row>
    <row r="203" spans="1:22" ht="112.5">
      <c r="A203" s="168"/>
      <c r="B203" s="48" t="s">
        <v>640</v>
      </c>
      <c r="C203" s="168"/>
      <c r="D203" s="168"/>
      <c r="E203" s="19" t="s">
        <v>141</v>
      </c>
      <c r="F203" s="19" t="s">
        <v>5</v>
      </c>
      <c r="G203" s="56" t="s">
        <v>90</v>
      </c>
      <c r="H203" s="56" t="s">
        <v>269</v>
      </c>
      <c r="I203" s="68" t="s">
        <v>67</v>
      </c>
      <c r="J203" s="69" t="s">
        <v>68</v>
      </c>
      <c r="K203" s="69" t="s">
        <v>669</v>
      </c>
      <c r="L203" s="224"/>
      <c r="M203" s="224"/>
      <c r="N203" s="224">
        <v>10185.8</v>
      </c>
      <c r="O203" s="224">
        <v>10185.8</v>
      </c>
      <c r="P203" s="105"/>
      <c r="Q203" s="105">
        <v>10898.8</v>
      </c>
      <c r="R203" s="105">
        <v>10898.8</v>
      </c>
      <c r="S203" s="105"/>
      <c r="T203" s="105">
        <v>11607.2</v>
      </c>
      <c r="U203" s="105">
        <v>11607.2</v>
      </c>
      <c r="V203" s="105"/>
    </row>
    <row r="204" spans="1:22" ht="191.25">
      <c r="A204" s="168"/>
      <c r="B204" s="48" t="s">
        <v>641</v>
      </c>
      <c r="C204" s="168"/>
      <c r="D204" s="168"/>
      <c r="E204" s="19" t="s">
        <v>141</v>
      </c>
      <c r="F204" s="19" t="s">
        <v>5</v>
      </c>
      <c r="G204" s="56" t="s">
        <v>89</v>
      </c>
      <c r="H204" s="56" t="s">
        <v>269</v>
      </c>
      <c r="I204" s="68" t="s">
        <v>164</v>
      </c>
      <c r="J204" s="69" t="s">
        <v>165</v>
      </c>
      <c r="K204" s="69" t="s">
        <v>166</v>
      </c>
      <c r="L204" s="224"/>
      <c r="M204" s="224"/>
      <c r="N204" s="224">
        <v>632.2</v>
      </c>
      <c r="O204" s="224">
        <v>632.2</v>
      </c>
      <c r="P204" s="105"/>
      <c r="Q204" s="105">
        <v>676.5</v>
      </c>
      <c r="R204" s="105">
        <v>676.5</v>
      </c>
      <c r="S204" s="105"/>
      <c r="T204" s="105">
        <v>720.4</v>
      </c>
      <c r="U204" s="105">
        <v>720.4</v>
      </c>
      <c r="V204" s="105"/>
    </row>
    <row r="205" spans="1:22" ht="191.25">
      <c r="A205" s="168"/>
      <c r="B205" s="48" t="s">
        <v>642</v>
      </c>
      <c r="C205" s="168"/>
      <c r="D205" s="168"/>
      <c r="E205" s="19" t="s">
        <v>141</v>
      </c>
      <c r="F205" s="19" t="s">
        <v>5</v>
      </c>
      <c r="G205" s="56" t="s">
        <v>93</v>
      </c>
      <c r="H205" s="56" t="s">
        <v>269</v>
      </c>
      <c r="I205" s="68" t="s">
        <v>164</v>
      </c>
      <c r="J205" s="69" t="s">
        <v>165</v>
      </c>
      <c r="K205" s="69" t="s">
        <v>166</v>
      </c>
      <c r="L205" s="224"/>
      <c r="M205" s="224"/>
      <c r="N205" s="224">
        <v>163.9</v>
      </c>
      <c r="O205" s="224">
        <v>163.9</v>
      </c>
      <c r="P205" s="105"/>
      <c r="Q205" s="105">
        <v>175.4</v>
      </c>
      <c r="R205" s="105">
        <v>175.4</v>
      </c>
      <c r="S205" s="105"/>
      <c r="T205" s="105">
        <v>186.8</v>
      </c>
      <c r="U205" s="105">
        <v>186.8</v>
      </c>
      <c r="V205" s="105"/>
    </row>
  </sheetData>
  <sheetProtection/>
  <mergeCells count="124">
    <mergeCell ref="A105:I105"/>
    <mergeCell ref="B116:D116"/>
    <mergeCell ref="A117:D117"/>
    <mergeCell ref="A164:K164"/>
    <mergeCell ref="B132:H132"/>
    <mergeCell ref="B169:I169"/>
    <mergeCell ref="B165:I165"/>
    <mergeCell ref="A159:A162"/>
    <mergeCell ref="B159:B162"/>
    <mergeCell ref="A129:K129"/>
    <mergeCell ref="B41:H41"/>
    <mergeCell ref="I50:I52"/>
    <mergeCell ref="J50:J52"/>
    <mergeCell ref="K50:K52"/>
    <mergeCell ref="I56:I57"/>
    <mergeCell ref="J56:J57"/>
    <mergeCell ref="K56:K57"/>
    <mergeCell ref="L5:V6"/>
    <mergeCell ref="L7:L8"/>
    <mergeCell ref="T7:V7"/>
    <mergeCell ref="Q9:S9"/>
    <mergeCell ref="T9:V9"/>
    <mergeCell ref="N9:P9"/>
    <mergeCell ref="M7:M8"/>
    <mergeCell ref="N7:P7"/>
    <mergeCell ref="Q7:S7"/>
    <mergeCell ref="B68:J68"/>
    <mergeCell ref="A76:K76"/>
    <mergeCell ref="A77:K77"/>
    <mergeCell ref="J78:J81"/>
    <mergeCell ref="K78:K81"/>
    <mergeCell ref="A3:V3"/>
    <mergeCell ref="A5:A8"/>
    <mergeCell ref="B5:B8"/>
    <mergeCell ref="E5:H5"/>
    <mergeCell ref="I5:I8"/>
    <mergeCell ref="A88:I88"/>
    <mergeCell ref="A72:K72"/>
    <mergeCell ref="A96:K96"/>
    <mergeCell ref="A97:K97"/>
    <mergeCell ref="A92:K92"/>
    <mergeCell ref="A82:A85"/>
    <mergeCell ref="B82:B85"/>
    <mergeCell ref="C82:C85"/>
    <mergeCell ref="D82:D85"/>
    <mergeCell ref="E82:H82"/>
    <mergeCell ref="B11:I11"/>
    <mergeCell ref="E6:E8"/>
    <mergeCell ref="F6:F8"/>
    <mergeCell ref="G6:G8"/>
    <mergeCell ref="H6:H8"/>
    <mergeCell ref="A10:K10"/>
    <mergeCell ref="C5:C8"/>
    <mergeCell ref="D5:D8"/>
    <mergeCell ref="J5:J8"/>
    <mergeCell ref="K5:K8"/>
    <mergeCell ref="A13:D13"/>
    <mergeCell ref="B121:J121"/>
    <mergeCell ref="B12:D12"/>
    <mergeCell ref="A124:D124"/>
    <mergeCell ref="B115:J115"/>
    <mergeCell ref="B109:I109"/>
    <mergeCell ref="B103:J103"/>
    <mergeCell ref="A113:K113"/>
    <mergeCell ref="A111:I111"/>
    <mergeCell ref="B86:J86"/>
    <mergeCell ref="H160:H162"/>
    <mergeCell ref="J159:J162"/>
    <mergeCell ref="K159:K162"/>
    <mergeCell ref="A158:V158"/>
    <mergeCell ref="C159:C162"/>
    <mergeCell ref="L159:V160"/>
    <mergeCell ref="N163:P163"/>
    <mergeCell ref="Q163:S163"/>
    <mergeCell ref="T163:V163"/>
    <mergeCell ref="L161:L162"/>
    <mergeCell ref="M161:M162"/>
    <mergeCell ref="T161:V161"/>
    <mergeCell ref="E83:E85"/>
    <mergeCell ref="F83:F85"/>
    <mergeCell ref="G83:G85"/>
    <mergeCell ref="H83:H85"/>
    <mergeCell ref="E160:E162"/>
    <mergeCell ref="I159:I162"/>
    <mergeCell ref="B131:K131"/>
    <mergeCell ref="A156:I156"/>
    <mergeCell ref="F160:F162"/>
    <mergeCell ref="G160:G162"/>
    <mergeCell ref="I78:I81"/>
    <mergeCell ref="L84:L85"/>
    <mergeCell ref="M84:M85"/>
    <mergeCell ref="N84:P84"/>
    <mergeCell ref="Q84:S84"/>
    <mergeCell ref="T84:V84"/>
    <mergeCell ref="I82:I85"/>
    <mergeCell ref="J82:J85"/>
    <mergeCell ref="K82:K85"/>
    <mergeCell ref="L82:V83"/>
    <mergeCell ref="B192:J192"/>
    <mergeCell ref="A128:K128"/>
    <mergeCell ref="A102:V102"/>
    <mergeCell ref="A172:A175"/>
    <mergeCell ref="B172:B175"/>
    <mergeCell ref="C172:C175"/>
    <mergeCell ref="D159:D162"/>
    <mergeCell ref="E159:H159"/>
    <mergeCell ref="N161:P161"/>
    <mergeCell ref="Q161:S161"/>
    <mergeCell ref="G173:G175"/>
    <mergeCell ref="H173:H175"/>
    <mergeCell ref="L174:L175"/>
    <mergeCell ref="M174:M175"/>
    <mergeCell ref="N174:P174"/>
    <mergeCell ref="Q174:S174"/>
    <mergeCell ref="T174:V174"/>
    <mergeCell ref="A186:V186"/>
    <mergeCell ref="D172:D175"/>
    <mergeCell ref="E172:H172"/>
    <mergeCell ref="I172:I175"/>
    <mergeCell ref="J172:J175"/>
    <mergeCell ref="K172:K175"/>
    <mergeCell ref="L172:V173"/>
    <mergeCell ref="E173:E175"/>
    <mergeCell ref="F173:F175"/>
  </mergeCells>
  <printOptions/>
  <pageMargins left="0" right="0" top="0" bottom="0" header="0.11811023622047245" footer="0.11811023622047245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Вадим к 14</cp:lastModifiedBy>
  <cp:lastPrinted>2013-02-22T06:59:20Z</cp:lastPrinted>
  <dcterms:created xsi:type="dcterms:W3CDTF">2010-01-22T06:39:27Z</dcterms:created>
  <dcterms:modified xsi:type="dcterms:W3CDTF">2013-04-18T07:35:51Z</dcterms:modified>
  <cp:category/>
  <cp:version/>
  <cp:contentType/>
  <cp:contentStatus/>
</cp:coreProperties>
</file>